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0" yWindow="-20" windowWidth="15480" windowHeight="11020" tabRatio="755"/>
  </bookViews>
  <sheets>
    <sheet name="Guidelines" sheetId="9" r:id="rId1"/>
    <sheet name="IUA Scales 1.1.18" sheetId="21" state="hidden" r:id="rId2"/>
    <sheet name="IUA Scales 1.10.18" sheetId="23" state="hidden" r:id="rId3"/>
    <sheet name="IUA Scales 1.01.19" sheetId="24" r:id="rId4"/>
    <sheet name="IUA Scales 1.09.19" sheetId="25" r:id="rId5"/>
    <sheet name="IUA Scales 1.01.20" sheetId="26" r:id="rId6"/>
    <sheet name="IUA Scales 1.10.20" sheetId="27" r:id="rId7"/>
  </sheets>
  <definedNames>
    <definedName name="_xlnm.Print_Area" localSheetId="0">Guidelines!$A$1:$I$23</definedName>
    <definedName name="_xlnm.Print_Area" localSheetId="3">'IUA Scales 1.01.19'!$A$1:$I$52</definedName>
    <definedName name="_xlnm.Print_Area" localSheetId="5">'IUA Scales 1.01.20'!$A$1:$I$52</definedName>
    <definedName name="_xlnm.Print_Area" localSheetId="4">'IUA Scales 1.09.19'!$A$1:$I$52</definedName>
    <definedName name="_xlnm.Print_Area" localSheetId="1">'IUA Scales 1.1.18'!$A$1:$I$52</definedName>
    <definedName name="_xlnm.Print_Area" localSheetId="2">'IUA Scales 1.10.18'!$A$1:$I$52</definedName>
    <definedName name="_xlnm.Print_Area" localSheetId="6">'IUA Scales 1.10.20'!$A$1:$I$52</definedName>
  </definedNames>
  <calcPr calcId="145621"/>
</workbook>
</file>

<file path=xl/calcChain.xml><?xml version="1.0" encoding="utf-8"?>
<calcChain xmlns="http://schemas.openxmlformats.org/spreadsheetml/2006/main">
  <c r="D42" i="27" l="1"/>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8" i="27"/>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42" i="25"/>
  <c r="D41" i="25"/>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12" i="21" l="1"/>
  <c r="E9" i="21"/>
  <c r="D20" i="21"/>
  <c r="D18" i="21"/>
  <c r="D16" i="21"/>
  <c r="D13" i="21"/>
  <c r="E16" i="21"/>
  <c r="D26" i="21"/>
  <c r="D27" i="21"/>
  <c r="D34" i="21"/>
  <c r="D35" i="21"/>
  <c r="E8" i="21"/>
  <c r="E33" i="21"/>
  <c r="E28" i="21"/>
  <c r="E20" i="21"/>
  <c r="D10" i="21" l="1"/>
  <c r="D30" i="21"/>
  <c r="D21" i="21"/>
  <c r="D11" i="21"/>
  <c r="E12" i="21"/>
  <c r="D23" i="21"/>
  <c r="D25" i="21"/>
  <c r="D17" i="21"/>
  <c r="E25" i="21"/>
  <c r="E36" i="21"/>
  <c r="D9" i="21"/>
  <c r="F9" i="21" s="1"/>
  <c r="E13" i="21"/>
  <c r="D33" i="21"/>
  <c r="F33" i="21" s="1"/>
  <c r="D36" i="21"/>
  <c r="E30" i="21"/>
  <c r="F30" i="21" s="1"/>
  <c r="E22" i="21"/>
  <c r="D37" i="21"/>
  <c r="E14" i="21"/>
  <c r="D14" i="21"/>
  <c r="D22" i="21"/>
  <c r="D38" i="21"/>
  <c r="D19" i="21"/>
  <c r="E27" i="21"/>
  <c r="F27" i="21" s="1"/>
  <c r="E38" i="21"/>
  <c r="D15" i="21"/>
  <c r="D31" i="21"/>
  <c r="D39" i="21"/>
  <c r="D28" i="21"/>
  <c r="F28" i="21" s="1"/>
  <c r="D29" i="21"/>
  <c r="E17" i="21"/>
  <c r="D8" i="21"/>
  <c r="F8" i="21" s="1"/>
  <c r="D24" i="21"/>
  <c r="D32" i="21"/>
  <c r="D40" i="21"/>
  <c r="E11" i="21"/>
  <c r="F16" i="21"/>
  <c r="E32" i="21"/>
  <c r="E21" i="21"/>
  <c r="E37" i="21"/>
  <c r="E19" i="21"/>
  <c r="E35" i="21"/>
  <c r="E24" i="21"/>
  <c r="E40" i="21"/>
  <c r="E29" i="21"/>
  <c r="E10" i="21"/>
  <c r="E18" i="21"/>
  <c r="E26" i="21"/>
  <c r="E34" i="21"/>
  <c r="F12" i="21"/>
  <c r="E15" i="21"/>
  <c r="F20" i="21"/>
  <c r="E23" i="21"/>
  <c r="E31" i="21"/>
  <c r="E39" i="21"/>
  <c r="F36" i="21" l="1"/>
  <c r="F25" i="21"/>
  <c r="F22" i="21"/>
  <c r="F14" i="21"/>
  <c r="E17" i="23"/>
  <c r="D17" i="23"/>
  <c r="F17" i="23" s="1"/>
  <c r="E10" i="23"/>
  <c r="D10" i="23"/>
  <c r="E35" i="23"/>
  <c r="D35" i="23"/>
  <c r="F35" i="23"/>
  <c r="D22" i="23"/>
  <c r="E22" i="23"/>
  <c r="E13" i="23"/>
  <c r="D13" i="23"/>
  <c r="F17" i="21"/>
  <c r="D14" i="23"/>
  <c r="E14" i="23"/>
  <c r="E18" i="23"/>
  <c r="D18" i="23"/>
  <c r="F18" i="23"/>
  <c r="D30" i="23"/>
  <c r="E30" i="23"/>
  <c r="E9" i="23"/>
  <c r="D9" i="23"/>
  <c r="E31" i="23"/>
  <c r="D31" i="23"/>
  <c r="E40" i="23"/>
  <c r="D40" i="23"/>
  <c r="F13" i="21"/>
  <c r="D12" i="23"/>
  <c r="E12" i="23"/>
  <c r="E33" i="23"/>
  <c r="D33" i="23"/>
  <c r="D32" i="23"/>
  <c r="E32" i="23"/>
  <c r="D28" i="23"/>
  <c r="E28" i="23"/>
  <c r="E38" i="23"/>
  <c r="D38" i="23"/>
  <c r="E23" i="23"/>
  <c r="D23" i="23"/>
  <c r="D24" i="23"/>
  <c r="E24" i="23"/>
  <c r="D8" i="23"/>
  <c r="E8" i="23"/>
  <c r="E21" i="23"/>
  <c r="D21" i="23"/>
  <c r="D34" i="23"/>
  <c r="E34" i="23"/>
  <c r="D15" i="23"/>
  <c r="E15" i="23"/>
  <c r="E11" i="23"/>
  <c r="D11" i="23"/>
  <c r="E27" i="23"/>
  <c r="D27" i="23"/>
  <c r="E29" i="23"/>
  <c r="D29" i="23"/>
  <c r="D16" i="23"/>
  <c r="E16" i="23"/>
  <c r="D39" i="23"/>
  <c r="E39" i="23"/>
  <c r="D36" i="23"/>
  <c r="E36" i="23"/>
  <c r="E25" i="23"/>
  <c r="D25" i="23"/>
  <c r="E20" i="23"/>
  <c r="D20" i="23"/>
  <c r="D26" i="23"/>
  <c r="E26" i="23"/>
  <c r="E19" i="23"/>
  <c r="D19" i="23"/>
  <c r="E37" i="23"/>
  <c r="D37" i="23"/>
  <c r="F18" i="21"/>
  <c r="F10" i="21"/>
  <c r="F19" i="21"/>
  <c r="F26" i="21"/>
  <c r="F37" i="21"/>
  <c r="F23" i="21"/>
  <c r="F32" i="21"/>
  <c r="F40" i="21"/>
  <c r="F38" i="21"/>
  <c r="F39" i="21"/>
  <c r="F31" i="21"/>
  <c r="F24" i="21"/>
  <c r="F11" i="21"/>
  <c r="E42" i="21"/>
  <c r="D42" i="21"/>
  <c r="F29" i="21"/>
  <c r="F15" i="21"/>
  <c r="F34" i="21"/>
  <c r="F35" i="21"/>
  <c r="F21" i="21"/>
  <c r="F11" i="23" l="1"/>
  <c r="F40" i="23"/>
  <c r="F8" i="23"/>
  <c r="F37" i="23"/>
  <c r="F14" i="23"/>
  <c r="F12" i="23"/>
  <c r="F38" i="23"/>
  <c r="F15" i="23"/>
  <c r="F23" i="23"/>
  <c r="F28" i="23"/>
  <c r="F21" i="23"/>
  <c r="E27" i="24"/>
  <c r="E38" i="24"/>
  <c r="E39" i="24"/>
  <c r="E11" i="24"/>
  <c r="E21" i="24"/>
  <c r="F22" i="23"/>
  <c r="E19" i="24"/>
  <c r="E26" i="24"/>
  <c r="E20" i="24"/>
  <c r="E36" i="24"/>
  <c r="E30" i="24"/>
  <c r="F13" i="23"/>
  <c r="F34" i="23"/>
  <c r="D42" i="23"/>
  <c r="E42" i="23"/>
  <c r="E24" i="24"/>
  <c r="F10" i="23"/>
  <c r="E8" i="24"/>
  <c r="E40" i="24"/>
  <c r="E32" i="24"/>
  <c r="E31" i="24"/>
  <c r="F9" i="23"/>
  <c r="E25" i="24"/>
  <c r="F27" i="23"/>
  <c r="F32" i="23"/>
  <c r="F33" i="23"/>
  <c r="E18" i="24"/>
  <c r="E14" i="24"/>
  <c r="E22" i="24"/>
  <c r="E10" i="24"/>
  <c r="E17" i="24"/>
  <c r="F39" i="23"/>
  <c r="E29" i="24"/>
  <c r="E37" i="24"/>
  <c r="E34" i="24"/>
  <c r="E12" i="24"/>
  <c r="F30" i="23"/>
  <c r="F16" i="23"/>
  <c r="F29" i="23"/>
  <c r="F31" i="23"/>
  <c r="E9" i="24"/>
  <c r="E13" i="24"/>
  <c r="E35" i="24"/>
  <c r="E16" i="24"/>
  <c r="E23" i="24"/>
  <c r="E28" i="24"/>
  <c r="E33" i="24"/>
  <c r="E15" i="24"/>
  <c r="F19" i="23"/>
  <c r="F26" i="23"/>
  <c r="F20" i="23"/>
  <c r="F25" i="23"/>
  <c r="F36" i="23"/>
  <c r="F24" i="23"/>
  <c r="E41" i="21"/>
  <c r="F42" i="21"/>
  <c r="D41" i="21"/>
  <c r="F42" i="23" l="1"/>
  <c r="F27" i="24"/>
  <c r="F26" i="24"/>
  <c r="F22" i="24"/>
  <c r="F19" i="24"/>
  <c r="F30" i="24"/>
  <c r="F25" i="24"/>
  <c r="F38" i="24"/>
  <c r="F32" i="24"/>
  <c r="F28" i="24"/>
  <c r="F18" i="24"/>
  <c r="F33" i="24"/>
  <c r="F34" i="24"/>
  <c r="F29" i="24"/>
  <c r="F13" i="24"/>
  <c r="F12" i="24"/>
  <c r="F20" i="24"/>
  <c r="F21" i="24"/>
  <c r="E19" i="25"/>
  <c r="E39" i="25"/>
  <c r="E8" i="25"/>
  <c r="E28" i="25"/>
  <c r="E12" i="25"/>
  <c r="E17" i="25"/>
  <c r="E10" i="25"/>
  <c r="E32" i="25"/>
  <c r="E24" i="25"/>
  <c r="E30" i="25"/>
  <c r="E26" i="25"/>
  <c r="E11" i="25"/>
  <c r="E23" i="25"/>
  <c r="E16" i="25"/>
  <c r="E37" i="25"/>
  <c r="E34" i="25"/>
  <c r="F14" i="24"/>
  <c r="E25" i="25"/>
  <c r="E21" i="25"/>
  <c r="E33" i="25"/>
  <c r="F9" i="24"/>
  <c r="E31" i="25"/>
  <c r="F36" i="24"/>
  <c r="E27" i="25"/>
  <c r="E13" i="25"/>
  <c r="E38" i="25"/>
  <c r="E9" i="25"/>
  <c r="E36" i="25"/>
  <c r="F15" i="24"/>
  <c r="F23" i="24"/>
  <c r="F35" i="24"/>
  <c r="F37" i="24"/>
  <c r="E29" i="25"/>
  <c r="F17" i="24"/>
  <c r="F10" i="24"/>
  <c r="E22" i="25"/>
  <c r="E14" i="25"/>
  <c r="F40" i="24"/>
  <c r="F8" i="24"/>
  <c r="E20" i="25"/>
  <c r="F11" i="24"/>
  <c r="E41" i="23"/>
  <c r="D41" i="23"/>
  <c r="E35" i="25"/>
  <c r="F31" i="24"/>
  <c r="E15" i="25"/>
  <c r="E40" i="25"/>
  <c r="F16" i="24"/>
  <c r="E18" i="25"/>
  <c r="F24" i="24"/>
  <c r="E42" i="24"/>
  <c r="F42" i="24"/>
  <c r="F39" i="24"/>
  <c r="F41" i="21"/>
  <c r="F29" i="25" l="1"/>
  <c r="F27" i="25"/>
  <c r="F37" i="25"/>
  <c r="F20" i="25"/>
  <c r="F9" i="25"/>
  <c r="F18" i="25"/>
  <c r="F19" i="25"/>
  <c r="F35" i="25"/>
  <c r="F21" i="25"/>
  <c r="F24" i="25"/>
  <c r="F39" i="25"/>
  <c r="F23" i="25"/>
  <c r="F26" i="25"/>
  <c r="F31" i="25"/>
  <c r="F16" i="25"/>
  <c r="F28" i="25"/>
  <c r="F11" i="25"/>
  <c r="F25" i="25"/>
  <c r="F17" i="25"/>
  <c r="F15" i="25"/>
  <c r="E26" i="26"/>
  <c r="E14" i="26"/>
  <c r="E25" i="26"/>
  <c r="E39" i="26"/>
  <c r="E33" i="26"/>
  <c r="E34" i="26"/>
  <c r="E11" i="26"/>
  <c r="F32" i="25"/>
  <c r="E10" i="26"/>
  <c r="E17" i="26"/>
  <c r="E28" i="26"/>
  <c r="E18" i="26"/>
  <c r="E40" i="26"/>
  <c r="E22" i="26"/>
  <c r="E13" i="26"/>
  <c r="F30" i="25"/>
  <c r="F12" i="25"/>
  <c r="F41" i="23"/>
  <c r="E41" i="24"/>
  <c r="E8" i="26"/>
  <c r="E19" i="26"/>
  <c r="E38" i="26"/>
  <c r="E24" i="26"/>
  <c r="F10" i="25"/>
  <c r="E12" i="26"/>
  <c r="E35" i="26"/>
  <c r="F34" i="25"/>
  <c r="E37" i="26"/>
  <c r="E32" i="26"/>
  <c r="E42" i="25"/>
  <c r="E9" i="26"/>
  <c r="E21" i="26"/>
  <c r="E16" i="26"/>
  <c r="E30" i="26"/>
  <c r="E20" i="26"/>
  <c r="F38" i="25"/>
  <c r="F8" i="25"/>
  <c r="E29" i="26"/>
  <c r="E36" i="26"/>
  <c r="F40" i="25"/>
  <c r="E15" i="26"/>
  <c r="F14" i="25"/>
  <c r="F22" i="25"/>
  <c r="F36" i="25"/>
  <c r="F13" i="25"/>
  <c r="E27" i="26"/>
  <c r="E31" i="26"/>
  <c r="F33" i="25"/>
  <c r="E23" i="26"/>
  <c r="F10" i="26" l="1"/>
  <c r="F27" i="26"/>
  <c r="F38" i="26"/>
  <c r="F14" i="26"/>
  <c r="F30" i="26"/>
  <c r="F8" i="26"/>
  <c r="F40" i="26"/>
  <c r="F12" i="26"/>
  <c r="F36" i="26"/>
  <c r="F41" i="24"/>
  <c r="F25" i="26"/>
  <c r="F20" i="26"/>
  <c r="F9" i="26"/>
  <c r="F33" i="26"/>
  <c r="F17" i="26"/>
  <c r="F35" i="26"/>
  <c r="F18" i="26"/>
  <c r="F31" i="26"/>
  <c r="E31" i="27"/>
  <c r="E41" i="25"/>
  <c r="F22" i="26"/>
  <c r="E11" i="27"/>
  <c r="F39" i="26"/>
  <c r="E26" i="27"/>
  <c r="E12" i="27"/>
  <c r="E34" i="27"/>
  <c r="E25" i="27"/>
  <c r="E23" i="27"/>
  <c r="E29" i="27"/>
  <c r="E37" i="27"/>
  <c r="F24" i="26"/>
  <c r="E38" i="27"/>
  <c r="E22" i="27"/>
  <c r="E33" i="27"/>
  <c r="E39" i="27"/>
  <c r="E9" i="27"/>
  <c r="F13" i="26"/>
  <c r="E10" i="27"/>
  <c r="E32" i="27"/>
  <c r="E20" i="27"/>
  <c r="E15" i="27"/>
  <c r="E21" i="27"/>
  <c r="E24" i="27"/>
  <c r="E14" i="27"/>
  <c r="E16" i="27"/>
  <c r="E28" i="27"/>
  <c r="F26" i="26"/>
  <c r="E40" i="27"/>
  <c r="E36" i="27"/>
  <c r="F19" i="26"/>
  <c r="E30" i="27"/>
  <c r="F32" i="26"/>
  <c r="F37" i="26"/>
  <c r="E35" i="27"/>
  <c r="E17" i="27"/>
  <c r="F11" i="26"/>
  <c r="F34" i="26"/>
  <c r="F29" i="26"/>
  <c r="E8" i="27"/>
  <c r="E13" i="27"/>
  <c r="E42" i="26"/>
  <c r="F23" i="26"/>
  <c r="E27" i="27"/>
  <c r="F15" i="26"/>
  <c r="F16" i="26"/>
  <c r="F21" i="26"/>
  <c r="F42" i="25"/>
  <c r="E19" i="27"/>
  <c r="E18" i="27"/>
  <c r="F28" i="26"/>
  <c r="F23" i="27" l="1"/>
  <c r="F40" i="27"/>
  <c r="F31" i="27"/>
  <c r="F21" i="27"/>
  <c r="F28" i="27"/>
  <c r="F17" i="27"/>
  <c r="F16" i="27"/>
  <c r="F35" i="27"/>
  <c r="F11" i="27"/>
  <c r="F20" i="27"/>
  <c r="F39" i="27"/>
  <c r="F25" i="27"/>
  <c r="F8" i="27"/>
  <c r="F34" i="27"/>
  <c r="F18" i="27"/>
  <c r="F32" i="27"/>
  <c r="F37" i="27"/>
  <c r="F33" i="27"/>
  <c r="F10" i="27"/>
  <c r="F27" i="27"/>
  <c r="F30" i="27"/>
  <c r="F24" i="27"/>
  <c r="E42" i="27"/>
  <c r="F14" i="27"/>
  <c r="F42" i="26"/>
  <c r="E41" i="26"/>
  <c r="F38" i="27"/>
  <c r="F22" i="27"/>
  <c r="F26" i="27"/>
  <c r="F19" i="27"/>
  <c r="F13" i="27"/>
  <c r="F36" i="27"/>
  <c r="F15" i="27"/>
  <c r="F9" i="27"/>
  <c r="F29" i="27"/>
  <c r="F12" i="27"/>
  <c r="F41" i="25"/>
  <c r="F42" i="27" l="1"/>
  <c r="F41" i="26"/>
  <c r="E41" i="27"/>
  <c r="F41" i="27" l="1"/>
</calcChain>
</file>

<file path=xl/comments1.xml><?xml version="1.0" encoding="utf-8"?>
<comments xmlns="http://schemas.openxmlformats.org/spreadsheetml/2006/main">
  <authors>
    <author>AMullany</author>
    <author>amullany</author>
  </authors>
  <commentList>
    <comment ref="D6" authorId="0">
      <text>
        <r>
          <rPr>
            <b/>
            <sz val="9"/>
            <color indexed="81"/>
            <rFont val="Tahoma"/>
            <family val="2"/>
          </rPr>
          <t>AMullany:</t>
        </r>
        <r>
          <rPr>
            <sz val="9"/>
            <color indexed="81"/>
            <rFont val="Tahoma"/>
            <family val="2"/>
          </rPr>
          <t xml:space="preserve">
Effective 1 January 2018</t>
        </r>
      </text>
    </comment>
    <comment ref="E6" authorId="1">
      <text>
        <r>
          <rPr>
            <b/>
            <sz val="9"/>
            <color indexed="81"/>
            <rFont val="Tahoma"/>
            <family val="2"/>
          </rPr>
          <t>amullany:</t>
        </r>
        <r>
          <rPr>
            <sz val="9"/>
            <color indexed="81"/>
            <rFont val="Tahoma"/>
            <family val="2"/>
          </rPr>
          <t xml:space="preserve">
Effective 10 March 2011</t>
        </r>
      </text>
    </comment>
  </commentList>
</comments>
</file>

<file path=xl/comments2.xml><?xml version="1.0" encoding="utf-8"?>
<comments xmlns="http://schemas.openxmlformats.org/spreadsheetml/2006/main">
  <authors>
    <author>AMullany</author>
    <author>amullany</author>
  </authors>
  <commentList>
    <comment ref="D6" authorId="0">
      <text>
        <r>
          <rPr>
            <b/>
            <sz val="9"/>
            <color indexed="81"/>
            <rFont val="Tahoma"/>
            <family val="2"/>
          </rPr>
          <t>AMullany:</t>
        </r>
        <r>
          <rPr>
            <sz val="9"/>
            <color indexed="81"/>
            <rFont val="Tahoma"/>
            <family val="2"/>
          </rPr>
          <t xml:space="preserve">
Effective 1 January 2018</t>
        </r>
      </text>
    </comment>
    <comment ref="E6" authorId="1">
      <text>
        <r>
          <rPr>
            <b/>
            <sz val="9"/>
            <color indexed="81"/>
            <rFont val="Tahoma"/>
            <family val="2"/>
          </rPr>
          <t>amullany:</t>
        </r>
        <r>
          <rPr>
            <sz val="9"/>
            <color indexed="81"/>
            <rFont val="Tahoma"/>
            <family val="2"/>
          </rPr>
          <t xml:space="preserve">
Effective 10 March 2011</t>
        </r>
      </text>
    </comment>
  </commentList>
</comments>
</file>

<file path=xl/comments3.xml><?xml version="1.0" encoding="utf-8"?>
<comments xmlns="http://schemas.openxmlformats.org/spreadsheetml/2006/main">
  <authors>
    <author>AMullany</author>
    <author>amullany</author>
  </authors>
  <commentList>
    <comment ref="D6" authorId="0">
      <text>
        <r>
          <rPr>
            <b/>
            <sz val="9"/>
            <color indexed="81"/>
            <rFont val="Tahoma"/>
            <family val="2"/>
          </rPr>
          <t>AMullany:</t>
        </r>
        <r>
          <rPr>
            <sz val="9"/>
            <color indexed="81"/>
            <rFont val="Tahoma"/>
            <family val="2"/>
          </rPr>
          <t xml:space="preserve">
Effective 1 January 2019
</t>
        </r>
      </text>
    </comment>
    <comment ref="E6" authorId="1">
      <text>
        <r>
          <rPr>
            <b/>
            <sz val="9"/>
            <color indexed="81"/>
            <rFont val="Tahoma"/>
            <family val="2"/>
          </rPr>
          <t>amullany:</t>
        </r>
        <r>
          <rPr>
            <sz val="9"/>
            <color indexed="81"/>
            <rFont val="Tahoma"/>
            <family val="2"/>
          </rPr>
          <t xml:space="preserve">
Effective 10 March 2011</t>
        </r>
      </text>
    </comment>
  </commentList>
</comments>
</file>

<file path=xl/comments4.xml><?xml version="1.0" encoding="utf-8"?>
<comments xmlns="http://schemas.openxmlformats.org/spreadsheetml/2006/main">
  <authors>
    <author>AMullany</author>
    <author>amullany</author>
  </authors>
  <commentList>
    <comment ref="D6" authorId="0">
      <text>
        <r>
          <rPr>
            <b/>
            <sz val="9"/>
            <color indexed="81"/>
            <rFont val="Tahoma"/>
            <family val="2"/>
          </rPr>
          <t>AMullany:</t>
        </r>
        <r>
          <rPr>
            <sz val="9"/>
            <color indexed="81"/>
            <rFont val="Tahoma"/>
            <family val="2"/>
          </rPr>
          <t xml:space="preserve">
Effective 1 January 2019
</t>
        </r>
      </text>
    </comment>
    <comment ref="E6" authorId="1">
      <text>
        <r>
          <rPr>
            <b/>
            <sz val="9"/>
            <color indexed="81"/>
            <rFont val="Tahoma"/>
            <family val="2"/>
          </rPr>
          <t>amullany:</t>
        </r>
        <r>
          <rPr>
            <sz val="9"/>
            <color indexed="81"/>
            <rFont val="Tahoma"/>
            <family val="2"/>
          </rPr>
          <t xml:space="preserve">
Effective 10 March 2011</t>
        </r>
      </text>
    </comment>
  </commentList>
</comments>
</file>

<file path=xl/comments5.xml><?xml version="1.0" encoding="utf-8"?>
<comments xmlns="http://schemas.openxmlformats.org/spreadsheetml/2006/main">
  <authors>
    <author>AMullany</author>
    <author>amullany</author>
  </authors>
  <commentList>
    <comment ref="D6" authorId="0">
      <text>
        <r>
          <rPr>
            <b/>
            <sz val="9"/>
            <color indexed="81"/>
            <rFont val="Tahoma"/>
            <family val="2"/>
          </rPr>
          <t>AMullany:</t>
        </r>
        <r>
          <rPr>
            <sz val="9"/>
            <color indexed="81"/>
            <rFont val="Tahoma"/>
            <family val="2"/>
          </rPr>
          <t xml:space="preserve">
Effective 1 January 2020
</t>
        </r>
      </text>
    </comment>
    <comment ref="E6" authorId="1">
      <text>
        <r>
          <rPr>
            <b/>
            <sz val="9"/>
            <color indexed="81"/>
            <rFont val="Tahoma"/>
            <family val="2"/>
          </rPr>
          <t>amullany:</t>
        </r>
        <r>
          <rPr>
            <sz val="9"/>
            <color indexed="81"/>
            <rFont val="Tahoma"/>
            <family val="2"/>
          </rPr>
          <t xml:space="preserve">
Effective 10 March 2011</t>
        </r>
      </text>
    </comment>
  </commentList>
</comments>
</file>

<file path=xl/comments6.xml><?xml version="1.0" encoding="utf-8"?>
<comments xmlns="http://schemas.openxmlformats.org/spreadsheetml/2006/main">
  <authors>
    <author>AMullany</author>
    <author>amullany</author>
  </authors>
  <commentList>
    <comment ref="D6" authorId="0">
      <text>
        <r>
          <rPr>
            <b/>
            <sz val="9"/>
            <color indexed="81"/>
            <rFont val="Tahoma"/>
            <family val="2"/>
          </rPr>
          <t>AMullany:</t>
        </r>
        <r>
          <rPr>
            <sz val="9"/>
            <color indexed="81"/>
            <rFont val="Tahoma"/>
            <family val="2"/>
          </rPr>
          <t xml:space="preserve">
Effective 1 January 2020
</t>
        </r>
      </text>
    </comment>
    <comment ref="E6" authorId="1">
      <text>
        <r>
          <rPr>
            <b/>
            <sz val="9"/>
            <color indexed="81"/>
            <rFont val="Tahoma"/>
            <family val="2"/>
          </rPr>
          <t>amullany:</t>
        </r>
        <r>
          <rPr>
            <sz val="9"/>
            <color indexed="81"/>
            <rFont val="Tahoma"/>
            <family val="2"/>
          </rPr>
          <t xml:space="preserve">
Effective 10 March 2011</t>
        </r>
      </text>
    </comment>
  </commentList>
</comments>
</file>

<file path=xl/sharedStrings.xml><?xml version="1.0" encoding="utf-8"?>
<sst xmlns="http://schemas.openxmlformats.org/spreadsheetml/2006/main" count="510" uniqueCount="76">
  <si>
    <t>Level on scale dependent on funding availability and experience, and will also be market-driven and discipline-related.</t>
  </si>
  <si>
    <r>
      <t>B.</t>
    </r>
    <r>
      <rPr>
        <sz val="10"/>
        <rFont val="Arial"/>
        <family val="2"/>
      </rPr>
      <t xml:space="preserve"> Allow for Annual Salary Scale point increases. </t>
    </r>
  </si>
  <si>
    <t>Annual cost to budget           (€)</t>
  </si>
  <si>
    <t>Point 1</t>
  </si>
  <si>
    <t>LEVEL 1</t>
  </si>
  <si>
    <t>Point 2</t>
  </si>
  <si>
    <t>Point 3</t>
  </si>
  <si>
    <t>Point 4</t>
  </si>
  <si>
    <t>Point 5</t>
  </si>
  <si>
    <t>Point 6</t>
  </si>
  <si>
    <t>Point 7</t>
  </si>
  <si>
    <t>LEVEL 2</t>
  </si>
  <si>
    <t>Research Fellow</t>
  </si>
  <si>
    <t>LEVEL 3</t>
  </si>
  <si>
    <t>Senior Research Fellow</t>
  </si>
  <si>
    <t>LEVEL 4</t>
  </si>
  <si>
    <t>Point 8</t>
  </si>
  <si>
    <t>Column 1</t>
  </si>
  <si>
    <t>Column 2</t>
  </si>
  <si>
    <t>Column 3</t>
  </si>
  <si>
    <t>Column 4</t>
  </si>
  <si>
    <t xml:space="preserve">  Gross Salary/ annum (€)</t>
  </si>
  <si>
    <t>Researcher Salary Scales</t>
  </si>
  <si>
    <t>Budget amount</t>
  </si>
  <si>
    <t>Post-Doctorate Researcher</t>
  </si>
  <si>
    <t>Point 9</t>
  </si>
  <si>
    <t>Point 10</t>
  </si>
  <si>
    <t>Point 11</t>
  </si>
  <si>
    <t>Research Assistant</t>
  </si>
  <si>
    <t>Point 12</t>
  </si>
  <si>
    <t>Point 13</t>
  </si>
  <si>
    <t>Point 14</t>
  </si>
  <si>
    <t>Point 15</t>
  </si>
  <si>
    <t>Capable of independent research</t>
  </si>
  <si>
    <t>Record of post-graduate supervision, international collaboration and funding acquisition</t>
  </si>
  <si>
    <t xml:space="preserve">Record of research leadership and research management </t>
  </si>
  <si>
    <t xml:space="preserve"> </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</si>
  <si>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</si>
  <si>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</si>
  <si>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r>
      <t>Minimum</t>
    </r>
    <r>
      <rPr>
        <sz val="10"/>
        <rFont val="Arial"/>
        <family val="2"/>
      </rPr>
      <t xml:space="preserve"> of PhD or equivalent* research experience (including industrial R&amp;D).</t>
    </r>
  </si>
  <si>
    <r>
      <t>Minimum</t>
    </r>
    <r>
      <rPr>
        <sz val="10"/>
        <rFont val="Arial"/>
        <family val="2"/>
      </rPr>
      <t xml:space="preserve"> of significant post-doctoral and/or industrial research experience.</t>
    </r>
  </si>
  <si>
    <r>
      <t>Minimum</t>
    </r>
    <r>
      <rPr>
        <sz val="10"/>
        <rFont val="Arial"/>
        <family val="2"/>
      </rPr>
      <t xml:space="preserve"> of very significant post-doctoral and/or industrial research experience. </t>
    </r>
  </si>
  <si>
    <t>HOW MUCH SHOULD I PAY?</t>
  </si>
  <si>
    <t>HOW TO USE THE GUIDELINES</t>
  </si>
  <si>
    <t>* EU defines PhD equivalent 4 years fulltime research after primary degree</t>
  </si>
  <si>
    <t>Obligatory contribution</t>
  </si>
  <si>
    <t>GROSS SALARY</t>
  </si>
  <si>
    <t>Employer's Pension @ 20%     (€)</t>
  </si>
  <si>
    <t>Consideration also needs to be given to government policy in respect of direct entry level grades and the application of a 10% cut in gross salary for new entrants.</t>
  </si>
  <si>
    <t xml:space="preserve"> The relevant scale will relate to the nature of the work. These are the TYPICAL qualifications/ experience you would expect for this level of remuneration.</t>
  </si>
  <si>
    <r>
      <t>A.</t>
    </r>
    <r>
      <rPr>
        <sz val="10"/>
        <rFont val="Arial"/>
        <family val="2"/>
      </rPr>
      <t xml:space="preserve">  Decide on the level of experience you require for the research (Column 1) and at what level you would like to advertise the post (Column 2). </t>
    </r>
    <r>
      <rPr>
        <sz val="10"/>
        <rFont val="Arial"/>
        <family val="2"/>
      </rPr>
      <t>Please ensure that you use the rates that will apply at the time of receipt of funding (see Rates above).</t>
    </r>
  </si>
  <si>
    <t>Point 16</t>
  </si>
  <si>
    <t>Point 17</t>
  </si>
  <si>
    <t xml:space="preserve">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
</t>
  </si>
  <si>
    <t>Employer's PRSI @ 10.85%     (€)</t>
  </si>
  <si>
    <t>What about restoration of the Haddington Road pay cuts?</t>
  </si>
  <si>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5"/>
        <color rgb="FF222222"/>
        <rFont val="Inherit"/>
      </rPr>
      <t>st</t>
    </r>
    <r>
      <rPr>
        <sz val="7"/>
        <color rgb="FF222222"/>
        <rFont val="Trebuchet MS"/>
        <family val="2"/>
      </rPr>
      <t>January 2018.</t>
    </r>
  </si>
  <si>
    <t>Applicable from 1st January 2018</t>
  </si>
  <si>
    <r>
      <t xml:space="preserve">C. </t>
    </r>
    <r>
      <rPr>
        <sz val="10"/>
        <rFont val="Arial"/>
        <family val="2"/>
      </rPr>
      <t xml:space="preserve"> In general, additional ANNUAL costs to your budget, as an employer will be employers PRSI contribution and pension costs. The employers PRSI contribution is 10.85%.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</si>
  <si>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t xml:space="preserve">*Revised salary contribution scales reflect the Public Service Stability Agreement 2018-2020, issued by the Department of Public Expenditure and Reform.  </t>
  </si>
  <si>
    <t>Applicable from 1st October 2018</t>
  </si>
  <si>
    <t>Applicable from 1st January 2019</t>
  </si>
  <si>
    <t>Applicable from 1st September 2019</t>
  </si>
  <si>
    <t>Applicable from 1st January 2020</t>
  </si>
  <si>
    <t>Applicable from 1st October 2020</t>
  </si>
  <si>
    <t>Guidelines for Contract Researchers Salary Scales</t>
  </si>
  <si>
    <t>Researchers Salary Scales                                                             (Applicable from 01 January 2018)*</t>
  </si>
  <si>
    <t>Researchers Salary Scales                                                             (Applicable from 1st October 2020)*</t>
  </si>
  <si>
    <t>Researchers Salary Scales                                                             (Applicable from 1st September 2019)*</t>
  </si>
  <si>
    <t>Researchers Salary Scales                                                             (Applicable from 1st January 2020)*</t>
  </si>
  <si>
    <t>Researchers Salary Scales                                                             (Applicable from 01 January 2019)*</t>
  </si>
  <si>
    <t>Researchers Salary Scales                                                             (Applicable from 1st October 2018)*</t>
  </si>
  <si>
    <t>Employer's PRSI @ 10.95%     (€)</t>
  </si>
  <si>
    <t>Employer's PRSI @ 11.05%     (€)</t>
  </si>
  <si>
    <r>
      <t xml:space="preserve">C. </t>
    </r>
    <r>
      <rPr>
        <sz val="10"/>
        <rFont val="Arial"/>
        <family val="2"/>
      </rPr>
      <t xml:space="preserve"> In general, additional ANNUAL costs to your budget, as an employer will be employers PRSI contribution and pension costs. The employers PRSI contribution is 11.05%.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</si>
  <si>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r>
      <t xml:space="preserve">C. </t>
    </r>
    <r>
      <rPr>
        <sz val="10"/>
        <rFont val="Arial"/>
        <family val="2"/>
      </rPr>
      <t xml:space="preserve"> In general, additional ANNUAL costs to your budget, as an employer will be employers PRSI contribution and pension costs. The employers PRSI contribution is 10.95%.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</si>
</sst>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IR£&quot;#,##0.00"/>
  </numFmts>
  <fonts count="24" x14ac:knownFonts="1">
    <font>
      <sz val="10"/>
      <name val="Arial"/>
    </font>
    <font>
      <b/>
      <sz val="14"/>
      <name val="Times New Roman"/>
      <family val="1"/>
    </font>
    <font>
      <sz val="10"/>
      <name val="Times New Roman"/>
      <family val="1"/>
    </font>
    <font>
      <b/>
      <sz val="10"/>
      <name val="Times New Roman"/>
      <family val="1"/>
    </font>
    <font>
      <b/>
      <sz val="10"/>
      <name val="Arial"/>
      <family val="2"/>
    </font>
    <font>
      <b/>
      <sz val="12"/>
      <name val="Times New Roman"/>
      <family val="1"/>
    </font>
    <font>
      <b/>
      <i/>
      <sz val="9"/>
      <name val="Arial"/>
      <family val="2"/>
    </font>
    <font>
      <i/>
      <sz val="10"/>
      <name val="Times New Roman"/>
      <family val="1"/>
    </font>
    <font>
      <b/>
      <sz val="11"/>
      <name val="Times New Roman"/>
      <family val="1"/>
    </font>
    <font>
      <sz val="14"/>
      <name val="Arial"/>
      <family val="2"/>
    </font>
    <font>
      <b/>
      <sz val="11"/>
      <name val="Arial"/>
      <family val="2"/>
    </font>
    <font>
      <b/>
      <i/>
      <sz val="10"/>
      <name val="Arial"/>
      <family val="2"/>
    </font>
    <font>
      <sz val="10"/>
      <name val="Arial"/>
      <family val="2"/>
    </font>
    <font>
      <i/>
      <sz val="10"/>
      <name val="Arial"/>
      <family val="2"/>
    </font>
    <font>
      <b/>
      <u/>
      <sz val="10"/>
      <name val="Times New Roman"/>
      <family val="1"/>
    </font>
    <font>
      <b/>
      <i/>
      <u/>
      <sz val="12"/>
      <name val="Arial"/>
      <family val="2"/>
    </font>
    <font>
      <b/>
      <u/>
      <sz val="11"/>
      <name val="Times New Roman"/>
      <family val="1"/>
    </font>
    <font>
      <b/>
      <i/>
      <sz val="10"/>
      <name val="Times New Roman"/>
      <family val="1"/>
    </font>
    <font>
      <sz val="8"/>
      <name val="Verdana"/>
      <family val="2"/>
    </font>
    <font>
      <sz val="9"/>
      <color indexed="81"/>
      <name val="Tahoma"/>
      <family val="2"/>
    </font>
    <font>
      <b/>
      <sz val="9"/>
      <color indexed="81"/>
      <name val="Tahoma"/>
      <family val="2"/>
    </font>
    <font>
      <sz val="7"/>
      <color rgb="FF222222"/>
      <name val="Trebuchet MS"/>
      <family val="2"/>
    </font>
    <font>
      <b/>
      <sz val="7"/>
      <color rgb="FF222222"/>
      <name val="Inherit"/>
    </font>
    <font>
      <sz val="5"/>
      <color rgb="FF222222"/>
      <name val="Inherit"/>
    </font>
  </fonts>
  <fills count="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s>
  <borders count="30">
    <border>
      <left/>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12" fillId="0" borderId="0"/>
    <xf numFmtId="9" fontId="12" fillId="0" borderId="0" applyFont="0" applyFill="0" applyBorder="0" applyAlignment="0" applyProtection="0"/>
  </cellStyleXfs>
  <cellXfs count="127">
    <xf numFmtId="0" fontId="0" fillId="0" borderId="0" xfId="0"/>
    <xf numFmtId="0" fontId="2" fillId="0" borderId="0" xfId="0" applyFont="1"/>
    <xf numFmtId="0" fontId="2" fillId="0" borderId="0" xfId="0" applyFont="1" applyBorder="1"/>
    <xf numFmtId="0" fontId="2" fillId="0" borderId="1" xfId="0" applyFont="1" applyBorder="1"/>
    <xf numFmtId="0" fontId="0" fillId="0" borderId="0" xfId="0" applyAlignment="1">
      <alignment wrapText="1"/>
    </xf>
    <xf numFmtId="0" fontId="0" fillId="0" borderId="0" xfId="0" applyAlignment="1">
      <alignment vertical="top" wrapText="1"/>
    </xf>
    <xf numFmtId="0" fontId="1" fillId="0" borderId="0" xfId="0" applyFont="1" applyAlignment="1">
      <alignment horizontal="left"/>
    </xf>
    <xf numFmtId="0" fontId="2" fillId="0" borderId="2" xfId="0" applyFont="1" applyBorder="1"/>
    <xf numFmtId="0" fontId="6" fillId="2" borderId="3" xfId="0" applyFont="1" applyFill="1" applyBorder="1" applyAlignment="1">
      <alignment horizontal="center" wrapText="1"/>
    </xf>
    <xf numFmtId="0" fontId="0" fillId="0" borderId="0" xfId="0" applyBorder="1" applyAlignment="1">
      <alignment vertical="top" wrapText="1"/>
    </xf>
    <xf numFmtId="0" fontId="2" fillId="0" borderId="1" xfId="0" applyFont="1" applyBorder="1" applyAlignment="1"/>
    <xf numFmtId="0" fontId="2" fillId="0" borderId="5" xfId="0" applyFont="1" applyBorder="1" applyAlignment="1"/>
    <xf numFmtId="0" fontId="2" fillId="0" borderId="0" xfId="0" applyFont="1" applyBorder="1" applyAlignment="1">
      <alignment horizontal="left"/>
    </xf>
    <xf numFmtId="0" fontId="9" fillId="0" borderId="0" xfId="0" applyFont="1"/>
    <xf numFmtId="0" fontId="10" fillId="0" borderId="0" xfId="0" applyFont="1"/>
    <xf numFmtId="0" fontId="12" fillId="0" borderId="0" xfId="0" applyFont="1"/>
    <xf numFmtId="0" fontId="12" fillId="0" borderId="0" xfId="0" applyNumberFormat="1" applyFont="1" applyBorder="1" applyAlignment="1">
      <alignment vertical="top"/>
    </xf>
    <xf numFmtId="0" fontId="14" fillId="0" borderId="0" xfId="0" applyFont="1" applyBorder="1" applyAlignment="1">
      <alignment horizontal="left"/>
    </xf>
    <xf numFmtId="0" fontId="11" fillId="0" borderId="0" xfId="0" applyFont="1"/>
    <xf numFmtId="0" fontId="4" fillId="0" borderId="7" xfId="0" applyFont="1" applyBorder="1" applyAlignment="1">
      <alignment horizontal="left" vertical="top" wrapText="1"/>
    </xf>
    <xf numFmtId="0" fontId="0" fillId="0" borderId="6" xfId="0" applyBorder="1" applyAlignment="1">
      <alignment vertical="top"/>
    </xf>
    <xf numFmtId="0" fontId="0" fillId="0" borderId="6" xfId="0" applyNumberFormat="1" applyBorder="1" applyAlignment="1">
      <alignment vertical="top"/>
    </xf>
    <xf numFmtId="0" fontId="0" fillId="0" borderId="8" xfId="0" applyBorder="1"/>
    <xf numFmtId="0" fontId="4" fillId="0" borderId="7" xfId="0" applyNumberFormat="1" applyFont="1" applyBorder="1" applyAlignment="1">
      <alignment horizontal="left" vertical="top"/>
    </xf>
    <xf numFmtId="0" fontId="12" fillId="0" borderId="6" xfId="0" applyNumberFormat="1" applyFont="1" applyBorder="1" applyAlignment="1">
      <alignment vertical="top" wrapText="1"/>
    </xf>
    <xf numFmtId="0" fontId="4" fillId="0" borderId="7" xfId="0" applyNumberFormat="1" applyFont="1" applyBorder="1" applyAlignment="1">
      <alignment vertical="top" wrapText="1"/>
    </xf>
    <xf numFmtId="0" fontId="4"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0" borderId="0" xfId="0" applyFont="1"/>
    <xf numFmtId="0" fontId="5" fillId="0" borderId="10" xfId="0" applyFont="1" applyBorder="1" applyAlignment="1">
      <alignment vertical="top" wrapText="1"/>
    </xf>
    <xf numFmtId="0" fontId="3" fillId="0" borderId="11" xfId="0" applyFont="1" applyBorder="1" applyAlignment="1">
      <alignment vertical="top" wrapText="1"/>
    </xf>
    <xf numFmtId="0" fontId="2" fillId="0" borderId="12" xfId="0" applyFont="1" applyBorder="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3" fillId="0" borderId="11" xfId="0" applyFont="1" applyBorder="1"/>
    <xf numFmtId="0" fontId="3" fillId="0" borderId="12" xfId="0" applyFont="1" applyBorder="1"/>
    <xf numFmtId="0" fontId="2" fillId="0" borderId="12" xfId="0" applyFont="1" applyBorder="1"/>
    <xf numFmtId="0" fontId="2" fillId="0" borderId="14" xfId="0" applyFont="1" applyBorder="1"/>
    <xf numFmtId="0" fontId="2" fillId="0" borderId="15" xfId="0" applyFont="1" applyBorder="1"/>
    <xf numFmtId="0" fontId="13" fillId="0" borderId="6" xfId="0" applyNumberFormat="1" applyFont="1" applyBorder="1" applyAlignment="1">
      <alignment vertical="top"/>
    </xf>
    <xf numFmtId="0" fontId="3" fillId="0" borderId="0" xfId="0" applyFont="1"/>
    <xf numFmtId="1" fontId="0" fillId="0" borderId="0" xfId="0" applyNumberFormat="1" applyBorder="1" applyAlignment="1">
      <alignment horizontal="left" vertical="top" wrapText="1" indent="1"/>
    </xf>
    <xf numFmtId="0" fontId="2" fillId="0" borderId="0" xfId="0" applyFont="1" applyAlignment="1">
      <alignment horizontal="center"/>
    </xf>
    <xf numFmtId="164" fontId="2" fillId="0" borderId="0" xfId="0" applyNumberFormat="1" applyFont="1" applyAlignment="1">
      <alignment horizontal="center"/>
    </xf>
    <xf numFmtId="3" fontId="2" fillId="2" borderId="6" xfId="0" applyNumberFormat="1" applyFont="1" applyFill="1" applyBorder="1" applyAlignment="1">
      <alignment horizontal="center"/>
    </xf>
    <xf numFmtId="3" fontId="2" fillId="2" borderId="8" xfId="0" applyNumberFormat="1" applyFont="1" applyFill="1" applyBorder="1" applyAlignment="1">
      <alignment horizontal="center"/>
    </xf>
    <xf numFmtId="3" fontId="2" fillId="2" borderId="17" xfId="0" applyNumberFormat="1" applyFont="1" applyFill="1" applyBorder="1" applyAlignment="1">
      <alignment horizontal="center"/>
    </xf>
    <xf numFmtId="0" fontId="2" fillId="0" borderId="0" xfId="0" applyFont="1" applyBorder="1" applyAlignment="1">
      <alignment horizontal="center"/>
    </xf>
    <xf numFmtId="0" fontId="5" fillId="0" borderId="18" xfId="0" applyFont="1" applyBorder="1" applyAlignment="1">
      <alignment vertical="center"/>
    </xf>
    <xf numFmtId="0" fontId="2" fillId="0" borderId="19" xfId="0" applyFont="1" applyBorder="1"/>
    <xf numFmtId="0" fontId="2" fillId="0" borderId="20" xfId="0" applyFont="1" applyBorder="1"/>
    <xf numFmtId="0" fontId="4" fillId="0" borderId="21" xfId="0" applyFont="1" applyBorder="1"/>
    <xf numFmtId="0" fontId="6" fillId="4" borderId="3" xfId="0" applyFont="1" applyFill="1" applyBorder="1" applyAlignment="1">
      <alignment horizontal="center" wrapText="1"/>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6" xfId="0" applyNumberFormat="1" applyFont="1" applyFill="1" applyBorder="1" applyAlignment="1">
      <alignment horizontal="center"/>
    </xf>
    <xf numFmtId="3" fontId="2" fillId="0" borderId="17" xfId="0" applyNumberFormat="1" applyFont="1" applyBorder="1" applyAlignment="1">
      <alignment horizontal="center"/>
    </xf>
    <xf numFmtId="0" fontId="8" fillId="2" borderId="9" xfId="0" applyFont="1" applyFill="1" applyBorder="1" applyAlignment="1">
      <alignment horizontal="center" wrapText="1"/>
    </xf>
    <xf numFmtId="0" fontId="5" fillId="4" borderId="3" xfId="0" applyFont="1" applyFill="1" applyBorder="1" applyAlignment="1">
      <alignment horizontal="center" wrapText="1"/>
    </xf>
    <xf numFmtId="0" fontId="8" fillId="4" borderId="3" xfId="0" applyFont="1" applyFill="1" applyBorder="1" applyAlignment="1">
      <alignment horizontal="center" wrapText="1"/>
    </xf>
    <xf numFmtId="0" fontId="3" fillId="0" borderId="3" xfId="0" applyFont="1" applyBorder="1" applyAlignment="1">
      <alignment horizontal="left" vertical="center" wrapText="1"/>
    </xf>
    <xf numFmtId="0" fontId="12" fillId="0" borderId="17" xfId="0" applyNumberFormat="1" applyFont="1" applyBorder="1" applyAlignment="1">
      <alignment vertical="top" wrapText="1"/>
    </xf>
    <xf numFmtId="0" fontId="8" fillId="0" borderId="0" xfId="0" applyFont="1" applyFill="1" applyBorder="1" applyAlignment="1">
      <alignment horizontal="center" wrapText="1"/>
    </xf>
    <xf numFmtId="0" fontId="6" fillId="0" borderId="0" xfId="0" applyFont="1" applyFill="1" applyBorder="1" applyAlignment="1">
      <alignment horizontal="center" wrapText="1"/>
    </xf>
    <xf numFmtId="0" fontId="17" fillId="0" borderId="0" xfId="0" applyFont="1" applyFill="1" applyBorder="1" applyAlignment="1">
      <alignment horizontal="center" wrapText="1"/>
    </xf>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3" fontId="2" fillId="8" borderId="6" xfId="0" applyNumberFormat="1" applyFont="1" applyFill="1" applyBorder="1" applyAlignment="1">
      <alignment horizontal="center"/>
    </xf>
    <xf numFmtId="3" fontId="2" fillId="8" borderId="8" xfId="0" applyNumberFormat="1" applyFont="1" applyFill="1" applyBorder="1" applyAlignment="1">
      <alignment horizontal="center"/>
    </xf>
    <xf numFmtId="3" fontId="2" fillId="8" borderId="17" xfId="0" applyNumberFormat="1" applyFont="1" applyFill="1" applyBorder="1" applyAlignment="1">
      <alignment horizontal="center"/>
    </xf>
    <xf numFmtId="0" fontId="4" fillId="0" borderId="0" xfId="0" applyFont="1" applyFill="1" applyAlignment="1">
      <alignment horizontal="left" vertical="top" wrapText="1"/>
    </xf>
    <xf numFmtId="0" fontId="12" fillId="0" borderId="0" xfId="0" applyFont="1" applyFill="1"/>
    <xf numFmtId="0" fontId="4" fillId="0" borderId="0" xfId="0" applyFont="1" applyFill="1" applyBorder="1" applyAlignment="1">
      <alignment horizontal="left" vertical="top" wrapText="1"/>
    </xf>
    <xf numFmtId="164" fontId="2" fillId="0" borderId="0" xfId="0" applyNumberFormat="1" applyFont="1" applyFill="1" applyAlignment="1">
      <alignment horizontal="center"/>
    </xf>
    <xf numFmtId="0" fontId="5" fillId="0" borderId="0" xfId="0" applyFont="1" applyFill="1" applyBorder="1" applyAlignment="1">
      <alignment horizontal="center"/>
    </xf>
    <xf numFmtId="3" fontId="2" fillId="2" borderId="9" xfId="0" applyNumberFormat="1" applyFont="1" applyFill="1" applyBorder="1" applyAlignment="1">
      <alignment horizontal="center"/>
    </xf>
    <xf numFmtId="3" fontId="2" fillId="0" borderId="9" xfId="0" applyNumberFormat="1" applyFont="1" applyBorder="1" applyAlignment="1">
      <alignment horizontal="center"/>
    </xf>
    <xf numFmtId="3" fontId="2" fillId="8" borderId="9" xfId="0" applyNumberFormat="1" applyFont="1" applyFill="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0" fontId="3" fillId="0" borderId="12" xfId="0" applyFont="1" applyBorder="1" applyAlignment="1">
      <alignment vertical="top" wrapText="1"/>
    </xf>
    <xf numFmtId="0" fontId="4" fillId="0" borderId="6" xfId="0" applyFont="1" applyBorder="1" applyAlignment="1">
      <alignment horizontal="left" vertical="top" wrapText="1"/>
    </xf>
    <xf numFmtId="3" fontId="2" fillId="0" borderId="20" xfId="0" applyNumberFormat="1" applyFont="1" applyBorder="1" applyAlignment="1">
      <alignment horizontal="center"/>
    </xf>
    <xf numFmtId="3" fontId="2" fillId="0" borderId="28" xfId="0" applyNumberFormat="1" applyFont="1" applyFill="1" applyBorder="1" applyAlignment="1">
      <alignment horizontal="center"/>
    </xf>
    <xf numFmtId="3" fontId="2" fillId="0" borderId="22" xfId="0" applyNumberFormat="1" applyFont="1" applyBorder="1" applyAlignment="1">
      <alignment horizontal="center"/>
    </xf>
    <xf numFmtId="0" fontId="6" fillId="4" borderId="27" xfId="0" applyFont="1" applyFill="1" applyBorder="1" applyAlignment="1">
      <alignment horizontal="center" wrapText="1"/>
    </xf>
    <xf numFmtId="0" fontId="4" fillId="0" borderId="6" xfId="0" applyNumberFormat="1" applyFont="1" applyBorder="1" applyAlignment="1">
      <alignment horizontal="left" vertical="top"/>
    </xf>
    <xf numFmtId="3" fontId="2" fillId="2" borderId="7" xfId="0" applyNumberFormat="1" applyFont="1" applyFill="1" applyBorder="1" applyAlignment="1">
      <alignment horizont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 fillId="0" borderId="22" xfId="0" applyFont="1" applyBorder="1" applyAlignment="1">
      <alignment horizontal="center"/>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0" fontId="22" fillId="0" borderId="0" xfId="0" applyFont="1" applyAlignment="1">
      <alignment vertical="center" wrapText="1"/>
    </xf>
    <xf numFmtId="0" fontId="21" fillId="0" borderId="0" xfId="0" applyFont="1" applyAlignment="1">
      <alignment vertical="center" wrapText="1"/>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3" fontId="2" fillId="2" borderId="0" xfId="0" applyNumberFormat="1" applyFont="1" applyFill="1" applyBorder="1" applyAlignment="1">
      <alignment horizontal="center"/>
    </xf>
    <xf numFmtId="3" fontId="2" fillId="0" borderId="0" xfId="0" applyNumberFormat="1" applyFont="1" applyBorder="1" applyAlignment="1">
      <alignment horizontal="center"/>
    </xf>
    <xf numFmtId="3" fontId="2" fillId="8" borderId="0" xfId="0" applyNumberFormat="1" applyFont="1" applyFill="1" applyBorder="1" applyAlignment="1">
      <alignment horizontal="center"/>
    </xf>
    <xf numFmtId="0" fontId="12" fillId="0" borderId="0" xfId="0" applyNumberFormat="1" applyFont="1" applyBorder="1" applyAlignment="1">
      <alignment vertical="top" wrapText="1"/>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5" fillId="6" borderId="25" xfId="0" applyFont="1" applyFill="1" applyBorder="1" applyAlignment="1">
      <alignment horizontal="center"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17" fillId="5" borderId="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4" fillId="5" borderId="0" xfId="0" applyFont="1" applyFill="1" applyAlignment="1">
      <alignment horizontal="left" vertical="top" wrapText="1"/>
    </xf>
  </cellXfs>
  <cellStyles count="3">
    <cellStyle name="Normal" xfId="0" builtinId="0"/>
    <cellStyle name="Normal 2" xfId="1"/>
    <cellStyle name="Percent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3629</xdr:rowOff>
    </xdr:from>
    <xdr:to>
      <xdr:col>8</xdr:col>
      <xdr:colOff>600061</xdr:colOff>
      <xdr:row>22</xdr:row>
      <xdr:rowOff>13656</xdr:rowOff>
    </xdr:to>
    <xdr:sp macro="" textlink="">
      <xdr:nvSpPr>
        <xdr:cNvPr id="2" name="TextBox 1"/>
        <xdr:cNvSpPr txBox="1"/>
      </xdr:nvSpPr>
      <xdr:spPr>
        <a:xfrm>
          <a:off x="1" y="3629"/>
          <a:ext cx="5516189" cy="346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400" b="1" i="1" strike="noStrike">
              <a:solidFill>
                <a:srgbClr val="000000"/>
              </a:solidFill>
              <a:latin typeface="Calibri"/>
              <a:ea typeface="Calibri"/>
              <a:cs typeface="Calibri"/>
            </a:rPr>
            <a:t>Guidelines for Contract Researchers Salary Scales</a:t>
          </a:r>
        </a:p>
        <a:p>
          <a:pPr algn="l" rtl="0">
            <a:defRPr sz="1000"/>
          </a:pPr>
          <a:endParaRPr lang="en-US" sz="1100" b="1" i="1" strike="noStrike">
            <a:solidFill>
              <a:srgbClr val="000000"/>
            </a:solidFill>
            <a:latin typeface="Calibri"/>
            <a:ea typeface="Calibri"/>
            <a:cs typeface="Calibri"/>
          </a:endParaRPr>
        </a:p>
        <a:p>
          <a:pPr algn="l" rtl="0">
            <a:defRPr sz="1000"/>
          </a:pPr>
          <a:r>
            <a:rPr lang="en-US" sz="1100" b="0" i="0" strike="noStrike">
              <a:solidFill>
                <a:srgbClr val="000000"/>
              </a:solidFill>
              <a:latin typeface="+mn-lt"/>
              <a:ea typeface="Calibri"/>
              <a:cs typeface="Calibri"/>
            </a:rPr>
            <a:t>Please</a:t>
          </a:r>
          <a:r>
            <a:rPr lang="en-US" sz="1100" b="0" i="0" strike="noStrike" baseline="0">
              <a:solidFill>
                <a:srgbClr val="000000"/>
              </a:solidFill>
              <a:latin typeface="+mn-lt"/>
              <a:ea typeface="Calibri"/>
              <a:cs typeface="Calibri"/>
            </a:rPr>
            <a:t> note that these scales are only guidelines and have no legal basis. Situations may arise where it is not appropriate to use the researcher salary scale guidelines as funding may not allow it or alternatively the scales may pose a restriction to the recruitment of appropriately qualified researchers.</a:t>
          </a:r>
          <a:endParaRPr lang="en-US" sz="1100" b="0" i="0" strike="noStrike">
            <a:solidFill>
              <a:srgbClr val="000000"/>
            </a:solidFill>
            <a:latin typeface="+mn-lt"/>
            <a:ea typeface="Calibri"/>
            <a:cs typeface="Calibri"/>
          </a:endParaRPr>
        </a:p>
        <a:p>
          <a:pPr algn="l" rtl="0">
            <a:defRPr sz="1000"/>
          </a:pPr>
          <a:endParaRPr lang="en-US" sz="1100" b="1" i="1" strike="noStrike">
            <a:solidFill>
              <a:srgbClr val="000000"/>
            </a:solidFill>
            <a:latin typeface="Calibri"/>
            <a:ea typeface="Calibri"/>
            <a:cs typeface="Calibri"/>
          </a:endParaRPr>
        </a:p>
        <a:p>
          <a:pPr algn="l" rtl="0">
            <a:defRPr sz="1000"/>
          </a:pPr>
          <a:r>
            <a:rPr lang="en-US" sz="1100" b="1" i="1" strike="noStrike">
              <a:solidFill>
                <a:srgbClr val="000000"/>
              </a:solidFill>
              <a:latin typeface="Calibri"/>
              <a:ea typeface="Calibri"/>
              <a:cs typeface="Calibri"/>
            </a:rPr>
            <a:t>Who do the new scales apply to?</a:t>
          </a:r>
        </a:p>
        <a:p>
          <a:pPr algn="l" rtl="0">
            <a:defRPr sz="1000"/>
          </a:pPr>
          <a:r>
            <a:rPr lang="en-US" sz="1100" b="0" i="0" strike="noStrike">
              <a:solidFill>
                <a:srgbClr val="000000"/>
              </a:solidFill>
              <a:latin typeface="+mn-lt"/>
              <a:ea typeface="Calibri"/>
              <a:cs typeface="Calibri"/>
            </a:rPr>
            <a:t>The revision of the IUA advisory salary scales is intended to apply to all grant applications and renewals made post 1 January 2019.</a:t>
          </a:r>
          <a:r>
            <a:rPr lang="en-US" sz="1100" b="0" i="0" strike="noStrike" baseline="0">
              <a:solidFill>
                <a:srgbClr val="000000"/>
              </a:solidFill>
              <a:latin typeface="+mn-lt"/>
              <a:ea typeface="Calibri"/>
              <a:cs typeface="Calibri"/>
            </a:rPr>
            <a:t> </a:t>
          </a:r>
          <a:endParaRPr lang="en-US" sz="1100" b="0" i="0" strike="noStrike">
            <a:solidFill>
              <a:srgbClr val="000000"/>
            </a:solidFill>
            <a:latin typeface="+mn-lt"/>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1" i="1" strike="noStrike">
              <a:solidFill>
                <a:srgbClr val="000000"/>
              </a:solidFill>
              <a:latin typeface="Calibri"/>
              <a:ea typeface="Calibri"/>
              <a:cs typeface="Calibri"/>
            </a:rPr>
            <a:t>Should an Employer Pension contribution of 20% be included as part of the overall budget?</a:t>
          </a:r>
        </a:p>
        <a:p>
          <a:pPr algn="l" rtl="0">
            <a:defRPr sz="1000"/>
          </a:pPr>
          <a:r>
            <a:rPr lang="en-IE" sz="1100" b="0" i="0" strike="noStrike">
              <a:solidFill>
                <a:srgbClr val="000000"/>
              </a:solidFill>
              <a:latin typeface="+mn-lt"/>
              <a:ea typeface="Calibri"/>
              <a:cs typeface="Calibri"/>
            </a:rPr>
            <a:t>In recognition of the fact that staff in contract research and other externally funded posts have entitlements to future pension benefits which is a deferred cost or liability for the Exchequer</a:t>
          </a:r>
          <a:r>
            <a:rPr lang="en-IE" sz="1100" b="0" i="0" strike="noStrike" baseline="0">
              <a:solidFill>
                <a:srgbClr val="000000"/>
              </a:solidFill>
              <a:latin typeface="+mn-lt"/>
              <a:ea typeface="Calibri"/>
              <a:cs typeface="Calibri"/>
            </a:rPr>
            <a:t> </a:t>
          </a:r>
          <a:r>
            <a:rPr lang="en-IE" sz="1100" b="0" i="0" strike="noStrike">
              <a:solidFill>
                <a:srgbClr val="000000"/>
              </a:solidFill>
              <a:latin typeface="+mn-lt"/>
              <a:ea typeface="Calibri"/>
              <a:cs typeface="Calibri"/>
            </a:rPr>
            <a:t>any such new posts created or any renewal / renegotiation of existing contracts </a:t>
          </a:r>
          <a:r>
            <a:rPr lang="en-IE" sz="1100" b="1" i="0" strike="noStrike">
              <a:solidFill>
                <a:srgbClr val="000000"/>
              </a:solidFill>
              <a:latin typeface="+mn-lt"/>
              <a:ea typeface="Calibri"/>
              <a:cs typeface="Calibri"/>
            </a:rPr>
            <a:t>must </a:t>
          </a:r>
          <a:r>
            <a:rPr lang="en-IE" sz="1100" b="0" i="0" strike="noStrike">
              <a:solidFill>
                <a:srgbClr val="000000"/>
              </a:solidFill>
              <a:latin typeface="+mn-lt"/>
              <a:ea typeface="Calibri"/>
              <a:cs typeface="Calibri"/>
            </a:rPr>
            <a:t>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a:t>
          </a:r>
        </a:p>
        <a:p>
          <a:pPr algn="l" rtl="0">
            <a:defRPr sz="1000"/>
          </a:pPr>
          <a:endParaRPr lang="en-US" sz="1100" b="0" i="0" strike="noStrike">
            <a:solidFill>
              <a:srgbClr val="000000"/>
            </a:solidFill>
            <a:latin typeface="+mn-lt"/>
            <a:ea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93" zoomScaleNormal="150" zoomScaleSheetLayoutView="93" workbookViewId="0">
      <selection activeCell="E26" sqref="E26"/>
    </sheetView>
  </sheetViews>
  <sheetFormatPr defaultColWidth="8.81640625" defaultRowHeight="12.5" x14ac:dyDescent="0.25"/>
  <sheetData/>
  <phoneticPr fontId="18"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D11" sqref="D11"/>
    </sheetView>
  </sheetViews>
  <sheetFormatPr defaultColWidth="8.81640625" defaultRowHeight="13" x14ac:dyDescent="0.3"/>
  <cols>
    <col min="1" max="1" width="32.453125" style="1" customWidth="1"/>
    <col min="2" max="2" width="8.81640625" style="1"/>
    <col min="3" max="3" width="10.36328125" style="42" customWidth="1"/>
    <col min="4" max="4" width="12.81640625" style="43" customWidth="1"/>
    <col min="5" max="5" width="13.54296875" style="43" customWidth="1"/>
    <col min="6" max="6" width="11.90625" style="43" customWidth="1"/>
    <col min="7" max="7" width="5.08984375" style="73" customWidth="1"/>
    <col min="8" max="8" width="106.1796875" style="15" customWidth="1"/>
    <col min="9" max="9" width="1.81640625" customWidth="1"/>
    <col min="10" max="10" width="13.453125" bestFit="1" customWidth="1"/>
  </cols>
  <sheetData>
    <row r="1" spans="1:10" ht="17.5" x14ac:dyDescent="0.35">
      <c r="A1" s="6" t="s">
        <v>65</v>
      </c>
      <c r="H1" s="13"/>
    </row>
    <row r="2" spans="1:10" ht="18" thickBot="1" x14ac:dyDescent="0.4">
      <c r="A2" s="40" t="s">
        <v>57</v>
      </c>
      <c r="H2" s="13"/>
    </row>
    <row r="3" spans="1:10" ht="46.5" customHeight="1" thickBot="1" x14ac:dyDescent="0.4">
      <c r="A3" s="49"/>
      <c r="B3" s="50"/>
      <c r="C3" s="117" t="s">
        <v>66</v>
      </c>
      <c r="D3" s="118"/>
      <c r="E3" s="118"/>
      <c r="F3" s="119"/>
      <c r="G3" s="74"/>
      <c r="H3" s="13"/>
    </row>
    <row r="4" spans="1:10" ht="100.5" customHeight="1" thickBot="1" x14ac:dyDescent="0.4">
      <c r="A4" s="51"/>
      <c r="B4" s="90"/>
      <c r="C4" s="57" t="s">
        <v>46</v>
      </c>
      <c r="D4" s="58" t="s">
        <v>45</v>
      </c>
      <c r="E4" s="58" t="s">
        <v>45</v>
      </c>
      <c r="F4" s="59" t="s">
        <v>23</v>
      </c>
      <c r="G4" s="62"/>
      <c r="H4" s="60" t="s">
        <v>53</v>
      </c>
      <c r="I4" s="4"/>
      <c r="J4" s="4"/>
    </row>
    <row r="5" spans="1:10" ht="16.5" customHeight="1" thickBot="1" x14ac:dyDescent="0.35">
      <c r="A5" s="96" t="s">
        <v>17</v>
      </c>
      <c r="B5" s="97"/>
      <c r="C5" s="8" t="s">
        <v>18</v>
      </c>
      <c r="D5" s="52" t="s">
        <v>19</v>
      </c>
      <c r="E5" s="52" t="s">
        <v>19</v>
      </c>
      <c r="F5" s="85" t="s">
        <v>20</v>
      </c>
      <c r="G5" s="63"/>
      <c r="H5" s="14"/>
    </row>
    <row r="6" spans="1:10" ht="20.5" customHeight="1" x14ac:dyDescent="0.35">
      <c r="A6" s="48" t="s">
        <v>22</v>
      </c>
      <c r="B6" s="98"/>
      <c r="C6" s="120" t="s">
        <v>21</v>
      </c>
      <c r="D6" s="122" t="s">
        <v>54</v>
      </c>
      <c r="E6" s="122" t="s">
        <v>47</v>
      </c>
      <c r="F6" s="124" t="s">
        <v>2</v>
      </c>
      <c r="G6" s="64"/>
      <c r="H6" s="27" t="s">
        <v>42</v>
      </c>
    </row>
    <row r="7" spans="1:10" s="5" customFormat="1" ht="42" customHeight="1" thickBot="1" x14ac:dyDescent="0.4">
      <c r="A7" s="29"/>
      <c r="B7" s="99"/>
      <c r="C7" s="121"/>
      <c r="D7" s="123"/>
      <c r="E7" s="123"/>
      <c r="F7" s="125"/>
      <c r="G7" s="64"/>
      <c r="H7" s="26" t="s">
        <v>49</v>
      </c>
    </row>
    <row r="8" spans="1:10" s="9" customFormat="1" x14ac:dyDescent="0.3">
      <c r="A8" s="30" t="s">
        <v>28</v>
      </c>
      <c r="B8" s="10" t="s">
        <v>3</v>
      </c>
      <c r="C8" s="75">
        <v>21673.797049999997</v>
      </c>
      <c r="D8" s="78">
        <f t="shared" ref="D8:D42" si="0">C8*0.1085</f>
        <v>2351.6069799249999</v>
      </c>
      <c r="E8" s="53">
        <f t="shared" ref="E8" si="1">C8*20%</f>
        <v>4334.7594099999997</v>
      </c>
      <c r="F8" s="67">
        <f t="shared" ref="F8" si="2">C8+D8+E8</f>
        <v>28360.163439924996</v>
      </c>
      <c r="G8" s="65"/>
      <c r="H8" s="19" t="s">
        <v>37</v>
      </c>
      <c r="J8" s="41"/>
    </row>
    <row r="9" spans="1:10" s="9" customFormat="1" x14ac:dyDescent="0.3">
      <c r="A9" s="80"/>
      <c r="B9" s="10" t="s">
        <v>5</v>
      </c>
      <c r="C9" s="44">
        <v>22609.317224999999</v>
      </c>
      <c r="D9" s="78">
        <f t="shared" si="0"/>
        <v>2453.1109189125</v>
      </c>
      <c r="E9" s="53">
        <f>C9*20%</f>
        <v>4521.863445</v>
      </c>
      <c r="F9" s="67">
        <f>C9+D9+E9</f>
        <v>29584.291588912496</v>
      </c>
      <c r="G9" s="65"/>
      <c r="H9" s="81"/>
      <c r="J9" s="41"/>
    </row>
    <row r="10" spans="1:10" s="9" customFormat="1" x14ac:dyDescent="0.3">
      <c r="A10" s="80"/>
      <c r="B10" s="10" t="s">
        <v>6</v>
      </c>
      <c r="C10" s="44">
        <v>23630.212499999998</v>
      </c>
      <c r="D10" s="78">
        <f t="shared" si="0"/>
        <v>2563.8780562499996</v>
      </c>
      <c r="E10" s="53">
        <f>C10*20%</f>
        <v>4726.0424999999996</v>
      </c>
      <c r="F10" s="67">
        <f>C10+D10+E10</f>
        <v>30920.133056249997</v>
      </c>
      <c r="G10" s="65"/>
      <c r="H10" s="81"/>
      <c r="J10" s="41"/>
    </row>
    <row r="11" spans="1:10" s="9" customFormat="1" ht="12.75" customHeight="1" x14ac:dyDescent="0.3">
      <c r="A11" s="31" t="s">
        <v>4</v>
      </c>
      <c r="B11" s="10" t="s">
        <v>7</v>
      </c>
      <c r="C11" s="44">
        <v>24310.336499999998</v>
      </c>
      <c r="D11" s="78">
        <f t="shared" si="0"/>
        <v>2637.6715102499998</v>
      </c>
      <c r="E11" s="53">
        <f t="shared" ref="E11:E41" si="3">C11*20%</f>
        <v>4862.0672999999997</v>
      </c>
      <c r="F11" s="67">
        <f t="shared" ref="F11:F42" si="4">C11+D11+E11</f>
        <v>31810.075310249995</v>
      </c>
      <c r="G11" s="65"/>
      <c r="H11" s="92"/>
    </row>
    <row r="12" spans="1:10" s="9" customFormat="1" ht="12.75" customHeight="1" x14ac:dyDescent="0.3">
      <c r="A12" s="32"/>
      <c r="B12" s="10" t="s">
        <v>8</v>
      </c>
      <c r="C12" s="44">
        <v>25009.130249999998</v>
      </c>
      <c r="D12" s="78">
        <f t="shared" si="0"/>
        <v>2713.4906321249996</v>
      </c>
      <c r="E12" s="53">
        <f t="shared" si="3"/>
        <v>5001.8260499999997</v>
      </c>
      <c r="F12" s="67">
        <f>C12+D12+E12</f>
        <v>32724.446932124996</v>
      </c>
      <c r="G12" s="65"/>
      <c r="H12" s="92" t="s">
        <v>38</v>
      </c>
    </row>
    <row r="13" spans="1:10" s="9" customFormat="1" ht="12.75" customHeight="1" x14ac:dyDescent="0.3">
      <c r="A13" s="32"/>
      <c r="B13" s="10" t="s">
        <v>9</v>
      </c>
      <c r="C13" s="44">
        <v>25727.628999999997</v>
      </c>
      <c r="D13" s="78">
        <f t="shared" si="0"/>
        <v>2791.4477464999995</v>
      </c>
      <c r="E13" s="53">
        <f t="shared" si="3"/>
        <v>5145.5257999999994</v>
      </c>
      <c r="F13" s="67">
        <f t="shared" si="4"/>
        <v>33664.602546499998</v>
      </c>
      <c r="G13" s="65"/>
      <c r="H13" s="92"/>
    </row>
    <row r="14" spans="1:10" s="9" customFormat="1" ht="12.75" customHeight="1" x14ac:dyDescent="0.3">
      <c r="A14" s="32"/>
      <c r="B14" s="10" t="s">
        <v>10</v>
      </c>
      <c r="C14" s="44">
        <v>26096.299200000001</v>
      </c>
      <c r="D14" s="78">
        <f t="shared" si="0"/>
        <v>2831.4484632000003</v>
      </c>
      <c r="E14" s="53">
        <f t="shared" si="3"/>
        <v>5219.2598400000006</v>
      </c>
      <c r="F14" s="67">
        <f t="shared" si="4"/>
        <v>34147.007503200002</v>
      </c>
      <c r="G14" s="65"/>
      <c r="H14" s="92"/>
    </row>
    <row r="15" spans="1:10" s="9" customFormat="1" ht="12.75" customHeight="1" x14ac:dyDescent="0.3">
      <c r="A15" s="32"/>
      <c r="B15" s="10" t="s">
        <v>16</v>
      </c>
      <c r="C15" s="44">
        <v>26850.132999999998</v>
      </c>
      <c r="D15" s="78">
        <f t="shared" si="0"/>
        <v>2913.2394304999998</v>
      </c>
      <c r="E15" s="53">
        <f t="shared" si="3"/>
        <v>5370.0266000000001</v>
      </c>
      <c r="F15" s="67">
        <f t="shared" si="4"/>
        <v>35133.399030499997</v>
      </c>
      <c r="G15" s="65"/>
      <c r="H15" s="93" t="s">
        <v>0</v>
      </c>
    </row>
    <row r="16" spans="1:10" s="9" customFormat="1" ht="12.75" customHeight="1" x14ac:dyDescent="0.3">
      <c r="A16" s="32"/>
      <c r="B16" s="10" t="s">
        <v>25</v>
      </c>
      <c r="C16" s="44">
        <v>27625.409000000003</v>
      </c>
      <c r="D16" s="78">
        <f t="shared" si="0"/>
        <v>2997.3568765000005</v>
      </c>
      <c r="E16" s="53">
        <f t="shared" si="3"/>
        <v>5525.0818000000008</v>
      </c>
      <c r="F16" s="67">
        <f t="shared" si="4"/>
        <v>36147.847676500009</v>
      </c>
      <c r="G16" s="65"/>
      <c r="H16" s="93"/>
    </row>
    <row r="17" spans="1:8" s="9" customFormat="1" ht="12.75" customHeight="1" x14ac:dyDescent="0.3">
      <c r="A17" s="32"/>
      <c r="B17" s="10" t="s">
        <v>26</v>
      </c>
      <c r="C17" s="44">
        <v>28423.147300000001</v>
      </c>
      <c r="D17" s="78">
        <f t="shared" si="0"/>
        <v>3083.9114820499999</v>
      </c>
      <c r="E17" s="53">
        <f t="shared" si="3"/>
        <v>5684.6294600000001</v>
      </c>
      <c r="F17" s="67">
        <f t="shared" si="4"/>
        <v>37191.688242050004</v>
      </c>
      <c r="G17" s="65"/>
      <c r="H17" s="20" t="s">
        <v>36</v>
      </c>
    </row>
    <row r="18" spans="1:8" s="9" customFormat="1" ht="12.75" customHeight="1" x14ac:dyDescent="0.3">
      <c r="A18" s="32"/>
      <c r="B18" s="10" t="s">
        <v>27</v>
      </c>
      <c r="C18" s="44">
        <v>29248.347900000001</v>
      </c>
      <c r="D18" s="78">
        <f t="shared" si="0"/>
        <v>3173.44574715</v>
      </c>
      <c r="E18" s="53">
        <f t="shared" si="3"/>
        <v>5849.6695800000007</v>
      </c>
      <c r="F18" s="67">
        <f t="shared" si="4"/>
        <v>38271.463227150001</v>
      </c>
      <c r="G18" s="65"/>
      <c r="H18" s="94" t="s">
        <v>48</v>
      </c>
    </row>
    <row r="19" spans="1:8" s="9" customFormat="1" ht="12.75" customHeight="1" x14ac:dyDescent="0.3">
      <c r="A19" s="32"/>
      <c r="B19" s="10" t="s">
        <v>29</v>
      </c>
      <c r="C19" s="44">
        <v>30092.030900000002</v>
      </c>
      <c r="D19" s="78">
        <f t="shared" si="0"/>
        <v>3264.9853526500001</v>
      </c>
      <c r="E19" s="53">
        <f t="shared" si="3"/>
        <v>6018.4061800000009</v>
      </c>
      <c r="F19" s="67">
        <f t="shared" si="4"/>
        <v>39375.422432649997</v>
      </c>
      <c r="G19" s="65"/>
      <c r="H19" s="94"/>
    </row>
    <row r="20" spans="1:8" s="9" customFormat="1" ht="12.75" customHeight="1" x14ac:dyDescent="0.3">
      <c r="A20" s="32"/>
      <c r="B20" s="10" t="s">
        <v>30</v>
      </c>
      <c r="C20" s="44">
        <v>30940.774200000003</v>
      </c>
      <c r="D20" s="78">
        <f t="shared" si="0"/>
        <v>3357.0740007000004</v>
      </c>
      <c r="E20" s="53">
        <f t="shared" si="3"/>
        <v>6188.1548400000011</v>
      </c>
      <c r="F20" s="67">
        <f t="shared" si="4"/>
        <v>40486.003040700009</v>
      </c>
      <c r="G20" s="65"/>
      <c r="H20" s="93"/>
    </row>
    <row r="21" spans="1:8" s="9" customFormat="1" ht="12.75" customHeight="1" x14ac:dyDescent="0.3">
      <c r="A21" s="32"/>
      <c r="B21" s="10" t="s">
        <v>31</v>
      </c>
      <c r="C21" s="44">
        <v>31817.02</v>
      </c>
      <c r="D21" s="78">
        <f t="shared" si="0"/>
        <v>3452.1466700000001</v>
      </c>
      <c r="E21" s="53">
        <f t="shared" si="3"/>
        <v>6363.4040000000005</v>
      </c>
      <c r="F21" s="67">
        <f t="shared" si="4"/>
        <v>41632.570670000001</v>
      </c>
      <c r="G21" s="65"/>
      <c r="H21" s="93"/>
    </row>
    <row r="22" spans="1:8" s="9" customFormat="1" ht="12.75" customHeight="1" x14ac:dyDescent="0.3">
      <c r="A22" s="32"/>
      <c r="B22" s="10" t="s">
        <v>32</v>
      </c>
      <c r="C22" s="44">
        <v>32403.83</v>
      </c>
      <c r="D22" s="78">
        <f t="shared" si="0"/>
        <v>3515.8155550000001</v>
      </c>
      <c r="E22" s="53">
        <f t="shared" si="3"/>
        <v>6480.7660000000005</v>
      </c>
      <c r="F22" s="67">
        <f t="shared" si="4"/>
        <v>42400.411555000006</v>
      </c>
      <c r="G22" s="65"/>
      <c r="H22" s="93"/>
    </row>
    <row r="23" spans="1:8" s="9" customFormat="1" ht="12.75" customHeight="1" x14ac:dyDescent="0.3">
      <c r="A23" s="32"/>
      <c r="B23" s="10" t="s">
        <v>51</v>
      </c>
      <c r="C23" s="44">
        <v>33322.93</v>
      </c>
      <c r="D23" s="78">
        <f t="shared" si="0"/>
        <v>3615.5379050000001</v>
      </c>
      <c r="E23" s="53">
        <f t="shared" si="3"/>
        <v>6664.5860000000002</v>
      </c>
      <c r="F23" s="67">
        <f t="shared" si="4"/>
        <v>43603.053905000001</v>
      </c>
      <c r="G23" s="65"/>
      <c r="H23" s="93"/>
    </row>
    <row r="24" spans="1:8" s="9" customFormat="1" ht="12.75" customHeight="1" x14ac:dyDescent="0.3">
      <c r="A24" s="33"/>
      <c r="B24" s="11" t="s">
        <v>52</v>
      </c>
      <c r="C24" s="45">
        <v>34269.300000000003</v>
      </c>
      <c r="D24" s="79">
        <f t="shared" si="0"/>
        <v>3718.2190500000002</v>
      </c>
      <c r="E24" s="54">
        <f t="shared" si="3"/>
        <v>6853.8600000000006</v>
      </c>
      <c r="F24" s="68">
        <f t="shared" si="4"/>
        <v>44841.379050000003</v>
      </c>
      <c r="G24" s="65"/>
      <c r="H24" s="22"/>
    </row>
    <row r="25" spans="1:8" ht="12" customHeight="1" x14ac:dyDescent="0.3">
      <c r="A25" s="34" t="s">
        <v>24</v>
      </c>
      <c r="B25" s="3" t="s">
        <v>3</v>
      </c>
      <c r="C25" s="87">
        <v>36854.233500000009</v>
      </c>
      <c r="D25" s="78">
        <f t="shared" si="0"/>
        <v>3998.6843347500012</v>
      </c>
      <c r="E25" s="53">
        <f t="shared" si="3"/>
        <v>7370.8467000000019</v>
      </c>
      <c r="F25" s="67">
        <f t="shared" si="4"/>
        <v>48223.764534750015</v>
      </c>
      <c r="G25" s="65"/>
      <c r="H25" s="23" t="s">
        <v>39</v>
      </c>
    </row>
    <row r="26" spans="1:8" ht="12" customHeight="1" x14ac:dyDescent="0.3">
      <c r="A26" s="35"/>
      <c r="B26" s="3" t="s">
        <v>5</v>
      </c>
      <c r="C26" s="44">
        <v>37382.827000000005</v>
      </c>
      <c r="D26" s="78">
        <f t="shared" si="0"/>
        <v>4056.0367295000005</v>
      </c>
      <c r="E26" s="53">
        <f t="shared" si="3"/>
        <v>7476.5654000000013</v>
      </c>
      <c r="F26" s="67">
        <f t="shared" si="4"/>
        <v>48915.429129500008</v>
      </c>
      <c r="G26" s="65"/>
      <c r="H26" s="86"/>
    </row>
    <row r="27" spans="1:8" ht="12" customHeight="1" x14ac:dyDescent="0.3">
      <c r="A27" s="35"/>
      <c r="B27" s="3" t="s">
        <v>6</v>
      </c>
      <c r="C27" s="44">
        <v>39137.5</v>
      </c>
      <c r="D27" s="78">
        <f t="shared" si="0"/>
        <v>4246.4187499999998</v>
      </c>
      <c r="E27" s="53">
        <f t="shared" si="3"/>
        <v>7827.5</v>
      </c>
      <c r="F27" s="67">
        <f t="shared" si="4"/>
        <v>51211.418749999997</v>
      </c>
      <c r="G27" s="65"/>
      <c r="H27" s="86"/>
    </row>
    <row r="28" spans="1:8" x14ac:dyDescent="0.3">
      <c r="A28" s="88" t="s">
        <v>11</v>
      </c>
      <c r="B28" s="3" t="s">
        <v>7</v>
      </c>
      <c r="C28" s="44">
        <v>40258.6</v>
      </c>
      <c r="D28" s="78">
        <f t="shared" si="0"/>
        <v>4368.0581000000002</v>
      </c>
      <c r="E28" s="53">
        <f t="shared" si="3"/>
        <v>8051.72</v>
      </c>
      <c r="F28" s="67">
        <f t="shared" si="4"/>
        <v>52678.378100000002</v>
      </c>
      <c r="G28" s="65"/>
      <c r="H28" s="21"/>
    </row>
    <row r="29" spans="1:8" x14ac:dyDescent="0.3">
      <c r="A29" s="89"/>
      <c r="B29" s="2" t="s">
        <v>8</v>
      </c>
      <c r="C29" s="44">
        <v>41413.03</v>
      </c>
      <c r="D29" s="78">
        <f t="shared" si="0"/>
        <v>4493.3137550000001</v>
      </c>
      <c r="E29" s="53">
        <f t="shared" si="3"/>
        <v>8282.6059999999998</v>
      </c>
      <c r="F29" s="67">
        <f t="shared" si="4"/>
        <v>54188.949755000001</v>
      </c>
      <c r="G29" s="65"/>
      <c r="H29" s="92" t="s">
        <v>0</v>
      </c>
    </row>
    <row r="30" spans="1:8" x14ac:dyDescent="0.3">
      <c r="A30" s="89"/>
      <c r="B30" s="3" t="s">
        <v>9</v>
      </c>
      <c r="C30" s="44">
        <v>42602.81</v>
      </c>
      <c r="D30" s="78">
        <f t="shared" si="0"/>
        <v>4622.4048849999999</v>
      </c>
      <c r="E30" s="53">
        <f t="shared" si="3"/>
        <v>8520.5619999999999</v>
      </c>
      <c r="F30" s="67">
        <f t="shared" si="4"/>
        <v>55745.776884999992</v>
      </c>
      <c r="G30" s="65"/>
      <c r="H30" s="92"/>
    </row>
    <row r="31" spans="1:8" x14ac:dyDescent="0.3">
      <c r="A31" s="89"/>
      <c r="B31" s="3" t="s">
        <v>10</v>
      </c>
      <c r="C31" s="44">
        <v>43827.94</v>
      </c>
      <c r="D31" s="78">
        <f t="shared" si="0"/>
        <v>4755.3314900000005</v>
      </c>
      <c r="E31" s="53">
        <f t="shared" si="3"/>
        <v>8765.5880000000016</v>
      </c>
      <c r="F31" s="67">
        <f t="shared" si="4"/>
        <v>57348.859490000003</v>
      </c>
      <c r="G31" s="65"/>
      <c r="H31" s="24"/>
    </row>
    <row r="32" spans="1:8" x14ac:dyDescent="0.3">
      <c r="A32" s="35"/>
      <c r="B32" s="3" t="s">
        <v>16</v>
      </c>
      <c r="C32" s="44">
        <v>45090.43</v>
      </c>
      <c r="D32" s="78">
        <f t="shared" si="0"/>
        <v>4892.3116550000004</v>
      </c>
      <c r="E32" s="53">
        <f t="shared" si="3"/>
        <v>9018.0860000000011</v>
      </c>
      <c r="F32" s="67">
        <f t="shared" si="4"/>
        <v>59000.827655000001</v>
      </c>
      <c r="G32" s="65"/>
      <c r="H32" s="21"/>
    </row>
    <row r="33" spans="1:8" x14ac:dyDescent="0.3">
      <c r="A33" s="36"/>
      <c r="B33" s="3" t="s">
        <v>25</v>
      </c>
      <c r="C33" s="44">
        <v>46389.3</v>
      </c>
      <c r="D33" s="78">
        <f t="shared" si="0"/>
        <v>5033.2390500000001</v>
      </c>
      <c r="E33" s="53">
        <f t="shared" si="3"/>
        <v>9277.86</v>
      </c>
      <c r="F33" s="67">
        <f t="shared" si="4"/>
        <v>60700.399050000007</v>
      </c>
      <c r="G33" s="65"/>
      <c r="H33" s="39" t="s">
        <v>44</v>
      </c>
    </row>
    <row r="34" spans="1:8" ht="13.5" thickBot="1" x14ac:dyDescent="0.35">
      <c r="A34" s="36"/>
      <c r="B34" s="3" t="s">
        <v>26</v>
      </c>
      <c r="C34" s="45">
        <v>47727.55</v>
      </c>
      <c r="D34" s="79">
        <f t="shared" si="0"/>
        <v>5178.4391750000004</v>
      </c>
      <c r="E34" s="54">
        <f t="shared" si="3"/>
        <v>9545.51</v>
      </c>
      <c r="F34" s="68">
        <f t="shared" si="4"/>
        <v>62451.499175000004</v>
      </c>
      <c r="G34" s="65"/>
      <c r="H34" s="22"/>
    </row>
    <row r="35" spans="1:8" ht="13" customHeight="1" x14ac:dyDescent="0.3">
      <c r="A35" s="34" t="s">
        <v>12</v>
      </c>
      <c r="B35" s="7" t="s">
        <v>3</v>
      </c>
      <c r="C35" s="87">
        <v>53243.16</v>
      </c>
      <c r="D35" s="82">
        <f t="shared" si="0"/>
        <v>5776.8828600000006</v>
      </c>
      <c r="E35" s="76">
        <f t="shared" si="3"/>
        <v>10648.632000000001</v>
      </c>
      <c r="F35" s="77">
        <f t="shared" si="4"/>
        <v>69668.674859999999</v>
      </c>
      <c r="G35" s="65"/>
      <c r="H35" s="25" t="s">
        <v>40</v>
      </c>
    </row>
    <row r="36" spans="1:8" x14ac:dyDescent="0.3">
      <c r="A36" s="89" t="s">
        <v>13</v>
      </c>
      <c r="B36" s="3" t="s">
        <v>5</v>
      </c>
      <c r="C36" s="44">
        <v>54787.45</v>
      </c>
      <c r="D36" s="83">
        <f t="shared" si="0"/>
        <v>5944.4383250000001</v>
      </c>
      <c r="E36" s="55">
        <f t="shared" si="3"/>
        <v>10957.49</v>
      </c>
      <c r="F36" s="67">
        <f t="shared" si="4"/>
        <v>71689.378324999998</v>
      </c>
      <c r="G36" s="65"/>
      <c r="H36" s="24" t="s">
        <v>33</v>
      </c>
    </row>
    <row r="37" spans="1:8" ht="14.25" customHeight="1" x14ac:dyDescent="0.3">
      <c r="A37" s="36"/>
      <c r="B37" s="3" t="s">
        <v>6</v>
      </c>
      <c r="C37" s="44">
        <v>56378.2</v>
      </c>
      <c r="D37" s="78">
        <f t="shared" si="0"/>
        <v>6117.0346999999992</v>
      </c>
      <c r="E37" s="53">
        <f t="shared" si="3"/>
        <v>11275.64</v>
      </c>
      <c r="F37" s="67">
        <f t="shared" si="4"/>
        <v>73770.874699999986</v>
      </c>
      <c r="G37" s="65"/>
      <c r="H37" s="95" t="s">
        <v>0</v>
      </c>
    </row>
    <row r="38" spans="1:8" ht="12.75" customHeight="1" x14ac:dyDescent="0.3">
      <c r="A38" s="36"/>
      <c r="B38" s="3" t="s">
        <v>7</v>
      </c>
      <c r="C38" s="45">
        <v>58016.42</v>
      </c>
      <c r="D38" s="79">
        <f t="shared" si="0"/>
        <v>6294.7815700000001</v>
      </c>
      <c r="E38" s="54">
        <f t="shared" si="3"/>
        <v>11603.284</v>
      </c>
      <c r="F38" s="68">
        <f t="shared" si="4"/>
        <v>75914.48556999999</v>
      </c>
      <c r="G38" s="65"/>
      <c r="H38" s="92"/>
    </row>
    <row r="39" spans="1:8" ht="13" customHeight="1" x14ac:dyDescent="0.3">
      <c r="A39" s="34" t="s">
        <v>14</v>
      </c>
      <c r="B39" s="7" t="s">
        <v>3</v>
      </c>
      <c r="C39" s="87">
        <v>64766.25</v>
      </c>
      <c r="D39" s="78">
        <f t="shared" si="0"/>
        <v>7027.1381250000004</v>
      </c>
      <c r="E39" s="53">
        <f t="shared" si="3"/>
        <v>12953.25</v>
      </c>
      <c r="F39" s="67">
        <f t="shared" si="4"/>
        <v>84746.638124999998</v>
      </c>
      <c r="G39" s="65"/>
      <c r="H39" s="25" t="s">
        <v>41</v>
      </c>
    </row>
    <row r="40" spans="1:8" x14ac:dyDescent="0.3">
      <c r="A40" s="89" t="s">
        <v>15</v>
      </c>
      <c r="B40" s="3" t="s">
        <v>5</v>
      </c>
      <c r="C40" s="44">
        <v>66655.960000000006</v>
      </c>
      <c r="D40" s="78">
        <f t="shared" si="0"/>
        <v>7232.1716600000009</v>
      </c>
      <c r="E40" s="53">
        <f t="shared" si="3"/>
        <v>13331.192000000003</v>
      </c>
      <c r="F40" s="67">
        <f t="shared" si="4"/>
        <v>87219.323660000024</v>
      </c>
      <c r="G40" s="65"/>
      <c r="H40" s="24" t="s">
        <v>34</v>
      </c>
    </row>
    <row r="41" spans="1:8" x14ac:dyDescent="0.3">
      <c r="A41" s="89"/>
      <c r="B41" s="3" t="s">
        <v>6</v>
      </c>
      <c r="C41" s="44">
        <v>67553.850000000006</v>
      </c>
      <c r="D41" s="78">
        <f t="shared" si="0"/>
        <v>7329.5927250000004</v>
      </c>
      <c r="E41" s="53">
        <f t="shared" si="3"/>
        <v>13510.770000000002</v>
      </c>
      <c r="F41" s="67">
        <f t="shared" si="4"/>
        <v>88394.212725000005</v>
      </c>
      <c r="G41" s="65"/>
      <c r="H41" s="24" t="s">
        <v>35</v>
      </c>
    </row>
    <row r="42" spans="1:8" ht="13.5" thickBot="1" x14ac:dyDescent="0.35">
      <c r="A42" s="37"/>
      <c r="B42" s="38" t="s">
        <v>7</v>
      </c>
      <c r="C42" s="46">
        <v>69505.17</v>
      </c>
      <c r="D42" s="84">
        <f t="shared" si="0"/>
        <v>7541.3109450000002</v>
      </c>
      <c r="E42" s="56">
        <f>C42*20%</f>
        <v>13901.034</v>
      </c>
      <c r="F42" s="69">
        <f t="shared" si="4"/>
        <v>90947.514945000003</v>
      </c>
      <c r="G42" s="65"/>
      <c r="H42" s="61" t="s">
        <v>0</v>
      </c>
    </row>
    <row r="43" spans="1:8" x14ac:dyDescent="0.3">
      <c r="A43" s="2"/>
      <c r="B43" s="2"/>
      <c r="C43" s="111"/>
      <c r="D43" s="112"/>
      <c r="E43" s="112"/>
      <c r="F43" s="113"/>
      <c r="G43" s="65"/>
      <c r="H43" s="114"/>
    </row>
    <row r="44" spans="1:8" ht="12.75" customHeight="1" x14ac:dyDescent="0.3">
      <c r="A44" s="18" t="s">
        <v>59</v>
      </c>
      <c r="H44"/>
    </row>
    <row r="45" spans="1:8" ht="12.75" customHeight="1" x14ac:dyDescent="0.3">
      <c r="A45" s="18"/>
      <c r="H45"/>
    </row>
    <row r="46" spans="1:8" ht="13.5" customHeight="1" x14ac:dyDescent="0.3">
      <c r="A46" s="28" t="s">
        <v>43</v>
      </c>
      <c r="H46" s="16"/>
    </row>
    <row r="47" spans="1:8" ht="15" customHeight="1" x14ac:dyDescent="0.25">
      <c r="A47" s="126" t="s">
        <v>50</v>
      </c>
      <c r="B47" s="126"/>
      <c r="C47" s="126"/>
      <c r="D47" s="126"/>
      <c r="E47" s="126"/>
      <c r="F47" s="126"/>
      <c r="G47" s="126"/>
      <c r="H47" s="126"/>
    </row>
    <row r="48" spans="1:8" s="71" customFormat="1" ht="15" customHeight="1" x14ac:dyDescent="0.25">
      <c r="A48" s="70"/>
      <c r="B48" s="70"/>
      <c r="C48" s="70"/>
      <c r="D48" s="70"/>
      <c r="E48" s="70"/>
      <c r="F48" s="70"/>
      <c r="G48" s="70"/>
      <c r="H48" s="70"/>
    </row>
    <row r="49" spans="1:8" ht="12.75" customHeight="1" x14ac:dyDescent="0.25">
      <c r="A49" s="115" t="s">
        <v>1</v>
      </c>
      <c r="B49" s="115"/>
      <c r="C49" s="115"/>
      <c r="D49" s="115"/>
      <c r="E49" s="115"/>
      <c r="F49" s="115"/>
      <c r="G49" s="115"/>
      <c r="H49" s="115"/>
    </row>
    <row r="50" spans="1:8" ht="12.75" customHeight="1" x14ac:dyDescent="0.25">
      <c r="A50" s="91"/>
      <c r="B50" s="91"/>
      <c r="C50" s="91"/>
      <c r="D50" s="91"/>
      <c r="E50" s="91"/>
      <c r="F50" s="91"/>
      <c r="G50" s="72"/>
      <c r="H50" s="91"/>
    </row>
    <row r="51" spans="1:8" ht="42.75" customHeight="1" x14ac:dyDescent="0.25">
      <c r="A51" s="116" t="s">
        <v>58</v>
      </c>
      <c r="B51" s="116"/>
      <c r="C51" s="116"/>
      <c r="D51" s="116"/>
      <c r="E51" s="116"/>
      <c r="F51" s="116"/>
      <c r="G51" s="116"/>
      <c r="H51" s="116"/>
    </row>
    <row r="52" spans="1:8" ht="12.75" customHeight="1" x14ac:dyDescent="0.3">
      <c r="A52" s="17"/>
      <c r="B52" s="12"/>
      <c r="C52" s="47"/>
      <c r="D52" s="47"/>
      <c r="E52" s="47"/>
      <c r="F52" s="47"/>
      <c r="G52" s="66"/>
      <c r="H52" s="5"/>
    </row>
    <row r="53" spans="1:8" ht="12.75" customHeight="1" x14ac:dyDescent="0.3"/>
    <row r="54" spans="1:8" ht="12.75" customHeight="1" x14ac:dyDescent="0.3"/>
    <row r="57" spans="1:8" ht="14" x14ac:dyDescent="0.3">
      <c r="A57" s="100" t="s">
        <v>55</v>
      </c>
    </row>
    <row r="58" spans="1:8" x14ac:dyDescent="0.3">
      <c r="A58"/>
    </row>
    <row r="59" spans="1:8" ht="35" x14ac:dyDescent="0.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K1" sqref="K1:S1048576"/>
    </sheetView>
  </sheetViews>
  <sheetFormatPr defaultColWidth="8.81640625" defaultRowHeight="13" x14ac:dyDescent="0.3"/>
  <cols>
    <col min="1" max="1" width="32.453125" style="1" customWidth="1"/>
    <col min="2" max="2" width="8.81640625" style="1"/>
    <col min="3" max="3" width="10.36328125" style="42" customWidth="1"/>
    <col min="4" max="4" width="12.81640625" style="43" customWidth="1"/>
    <col min="5" max="5" width="13.54296875" style="43" customWidth="1"/>
    <col min="6" max="6" width="11.90625" style="43" customWidth="1"/>
    <col min="7" max="7" width="5.08984375" style="73" customWidth="1"/>
    <col min="8" max="8" width="106.1796875" style="15" customWidth="1"/>
    <col min="9" max="9" width="1.81640625" customWidth="1"/>
    <col min="10" max="10" width="13.453125" bestFit="1" customWidth="1"/>
  </cols>
  <sheetData>
    <row r="1" spans="1:10" ht="17.5" x14ac:dyDescent="0.35">
      <c r="A1" s="6" t="s">
        <v>65</v>
      </c>
      <c r="H1" s="13"/>
    </row>
    <row r="2" spans="1:10" ht="18" thickBot="1" x14ac:dyDescent="0.4">
      <c r="A2" s="40" t="s">
        <v>60</v>
      </c>
      <c r="H2" s="13"/>
    </row>
    <row r="3" spans="1:10" ht="46.5" customHeight="1" thickBot="1" x14ac:dyDescent="0.4">
      <c r="A3" s="49"/>
      <c r="B3" s="50"/>
      <c r="C3" s="117" t="s">
        <v>71</v>
      </c>
      <c r="D3" s="118"/>
      <c r="E3" s="118"/>
      <c r="F3" s="119"/>
      <c r="G3" s="74"/>
      <c r="H3" s="13"/>
    </row>
    <row r="4" spans="1:10" ht="100.5" customHeight="1" thickBot="1" x14ac:dyDescent="0.4">
      <c r="A4" s="51"/>
      <c r="B4" s="90"/>
      <c r="C4" s="57" t="s">
        <v>46</v>
      </c>
      <c r="D4" s="58" t="s">
        <v>45</v>
      </c>
      <c r="E4" s="58" t="s">
        <v>45</v>
      </c>
      <c r="F4" s="59" t="s">
        <v>23</v>
      </c>
      <c r="G4" s="62"/>
      <c r="H4" s="60" t="s">
        <v>53</v>
      </c>
      <c r="I4" s="4"/>
      <c r="J4" s="4"/>
    </row>
    <row r="5" spans="1:10" ht="16.5" customHeight="1" thickBot="1" x14ac:dyDescent="0.35">
      <c r="A5" s="107" t="s">
        <v>17</v>
      </c>
      <c r="B5" s="108"/>
      <c r="C5" s="8" t="s">
        <v>18</v>
      </c>
      <c r="D5" s="52" t="s">
        <v>19</v>
      </c>
      <c r="E5" s="52" t="s">
        <v>19</v>
      </c>
      <c r="F5" s="85" t="s">
        <v>20</v>
      </c>
      <c r="G5" s="63"/>
      <c r="H5" s="14"/>
    </row>
    <row r="6" spans="1:10" ht="20.5" customHeight="1" x14ac:dyDescent="0.35">
      <c r="A6" s="48" t="s">
        <v>22</v>
      </c>
      <c r="B6" s="109"/>
      <c r="C6" s="120" t="s">
        <v>21</v>
      </c>
      <c r="D6" s="122" t="s">
        <v>54</v>
      </c>
      <c r="E6" s="122" t="s">
        <v>47</v>
      </c>
      <c r="F6" s="124" t="s">
        <v>2</v>
      </c>
      <c r="G6" s="64"/>
      <c r="H6" s="27" t="s">
        <v>42</v>
      </c>
    </row>
    <row r="7" spans="1:10" s="5" customFormat="1" ht="42" customHeight="1" thickBot="1" x14ac:dyDescent="0.4">
      <c r="A7" s="29"/>
      <c r="B7" s="110"/>
      <c r="C7" s="121"/>
      <c r="D7" s="123"/>
      <c r="E7" s="123"/>
      <c r="F7" s="125"/>
      <c r="G7" s="64"/>
      <c r="H7" s="26" t="s">
        <v>49</v>
      </c>
    </row>
    <row r="8" spans="1:10" s="9" customFormat="1" x14ac:dyDescent="0.3">
      <c r="A8" s="30" t="s">
        <v>28</v>
      </c>
      <c r="B8" s="10" t="s">
        <v>3</v>
      </c>
      <c r="C8" s="75">
        <v>21890.535020499996</v>
      </c>
      <c r="D8" s="78">
        <f t="shared" ref="D8:D42" si="0">C8*0.1085</f>
        <v>2375.1230497242495</v>
      </c>
      <c r="E8" s="53">
        <f t="shared" ref="E8" si="1">C8*20%</f>
        <v>4378.1070040999994</v>
      </c>
      <c r="F8" s="67">
        <f t="shared" ref="F8" si="2">C8+D8+E8</f>
        <v>28643.765074324245</v>
      </c>
      <c r="G8" s="65"/>
      <c r="H8" s="19" t="s">
        <v>37</v>
      </c>
      <c r="J8" s="41"/>
    </row>
    <row r="9" spans="1:10" s="9" customFormat="1" x14ac:dyDescent="0.3">
      <c r="A9" s="80"/>
      <c r="B9" s="10" t="s">
        <v>5</v>
      </c>
      <c r="C9" s="44">
        <v>22835.410397249998</v>
      </c>
      <c r="D9" s="78">
        <f t="shared" si="0"/>
        <v>2477.6420281016249</v>
      </c>
      <c r="E9" s="53">
        <f>C9*20%</f>
        <v>4567.0820794499996</v>
      </c>
      <c r="F9" s="67">
        <f>C9+D9+E9</f>
        <v>29880.134504801623</v>
      </c>
      <c r="G9" s="65"/>
      <c r="H9" s="81"/>
      <c r="J9" s="41"/>
    </row>
    <row r="10" spans="1:10" s="9" customFormat="1" x14ac:dyDescent="0.3">
      <c r="A10" s="80"/>
      <c r="B10" s="10" t="s">
        <v>6</v>
      </c>
      <c r="C10" s="44">
        <v>23866.514625</v>
      </c>
      <c r="D10" s="78">
        <f t="shared" si="0"/>
        <v>2589.5168368125001</v>
      </c>
      <c r="E10" s="53">
        <f>C10*20%</f>
        <v>4773.302925</v>
      </c>
      <c r="F10" s="67">
        <f>C10+D10+E10</f>
        <v>31229.334386812501</v>
      </c>
      <c r="G10" s="65"/>
      <c r="H10" s="81"/>
      <c r="J10" s="41"/>
    </row>
    <row r="11" spans="1:10" s="9" customFormat="1" ht="12.75" customHeight="1" x14ac:dyDescent="0.3">
      <c r="A11" s="31" t="s">
        <v>4</v>
      </c>
      <c r="B11" s="10" t="s">
        <v>7</v>
      </c>
      <c r="C11" s="44">
        <v>24553.439864999997</v>
      </c>
      <c r="D11" s="78">
        <f t="shared" si="0"/>
        <v>2664.0482253524997</v>
      </c>
      <c r="E11" s="53">
        <f t="shared" ref="E11:E41" si="3">C11*20%</f>
        <v>4910.6879729999991</v>
      </c>
      <c r="F11" s="67">
        <f t="shared" ref="F11:F42" si="4">C11+D11+E11</f>
        <v>32128.176063352497</v>
      </c>
      <c r="G11" s="65"/>
      <c r="H11" s="103"/>
    </row>
    <row r="12" spans="1:10" s="9" customFormat="1" ht="12.75" customHeight="1" x14ac:dyDescent="0.3">
      <c r="A12" s="32"/>
      <c r="B12" s="10" t="s">
        <v>8</v>
      </c>
      <c r="C12" s="44">
        <v>25259.221552499999</v>
      </c>
      <c r="D12" s="78">
        <f t="shared" si="0"/>
        <v>2740.6255384462497</v>
      </c>
      <c r="E12" s="53">
        <f t="shared" si="3"/>
        <v>5051.8443105000006</v>
      </c>
      <c r="F12" s="67">
        <f>C12+D12+E12</f>
        <v>33051.691401446253</v>
      </c>
      <c r="G12" s="65"/>
      <c r="H12" s="103" t="s">
        <v>38</v>
      </c>
    </row>
    <row r="13" spans="1:10" s="9" customFormat="1" ht="12.75" customHeight="1" x14ac:dyDescent="0.3">
      <c r="A13" s="32"/>
      <c r="B13" s="10" t="s">
        <v>9</v>
      </c>
      <c r="C13" s="44">
        <v>25984.905289999999</v>
      </c>
      <c r="D13" s="78">
        <f t="shared" si="0"/>
        <v>2819.3622239649999</v>
      </c>
      <c r="E13" s="53">
        <f t="shared" si="3"/>
        <v>5196.9810580000003</v>
      </c>
      <c r="F13" s="67">
        <f t="shared" si="4"/>
        <v>34001.248571964999</v>
      </c>
      <c r="G13" s="65"/>
      <c r="H13" s="103"/>
    </row>
    <row r="14" spans="1:10" s="9" customFormat="1" ht="12.75" customHeight="1" x14ac:dyDescent="0.3">
      <c r="A14" s="32"/>
      <c r="B14" s="10" t="s">
        <v>10</v>
      </c>
      <c r="C14" s="44">
        <v>26357.262192000002</v>
      </c>
      <c r="D14" s="78">
        <f t="shared" si="0"/>
        <v>2859.762947832</v>
      </c>
      <c r="E14" s="53">
        <f t="shared" si="3"/>
        <v>5271.4524384000006</v>
      </c>
      <c r="F14" s="67">
        <f t="shared" si="4"/>
        <v>34488.477578232007</v>
      </c>
      <c r="G14" s="65"/>
      <c r="H14" s="103"/>
    </row>
    <row r="15" spans="1:10" s="9" customFormat="1" ht="12.75" customHeight="1" x14ac:dyDescent="0.3">
      <c r="A15" s="32"/>
      <c r="B15" s="10" t="s">
        <v>16</v>
      </c>
      <c r="C15" s="44">
        <v>27118.634329999997</v>
      </c>
      <c r="D15" s="78">
        <f t="shared" si="0"/>
        <v>2942.3718248049995</v>
      </c>
      <c r="E15" s="53">
        <f t="shared" si="3"/>
        <v>5423.726866</v>
      </c>
      <c r="F15" s="67">
        <f t="shared" si="4"/>
        <v>35484.733020804997</v>
      </c>
      <c r="G15" s="65"/>
      <c r="H15" s="104" t="s">
        <v>0</v>
      </c>
    </row>
    <row r="16" spans="1:10" s="9" customFormat="1" ht="12.75" customHeight="1" x14ac:dyDescent="0.3">
      <c r="A16" s="32"/>
      <c r="B16" s="10" t="s">
        <v>25</v>
      </c>
      <c r="C16" s="44">
        <v>27901.163090000002</v>
      </c>
      <c r="D16" s="78">
        <f t="shared" si="0"/>
        <v>3027.2761952650003</v>
      </c>
      <c r="E16" s="53">
        <f t="shared" si="3"/>
        <v>5580.2326180000009</v>
      </c>
      <c r="F16" s="67">
        <f t="shared" si="4"/>
        <v>36508.671903265</v>
      </c>
      <c r="G16" s="65"/>
      <c r="H16" s="104"/>
    </row>
    <row r="17" spans="1:8" s="9" customFormat="1" ht="12.75" customHeight="1" x14ac:dyDescent="0.3">
      <c r="A17" s="32"/>
      <c r="B17" s="10" t="s">
        <v>26</v>
      </c>
      <c r="C17" s="44">
        <v>28707.378773</v>
      </c>
      <c r="D17" s="78">
        <f t="shared" si="0"/>
        <v>3114.7505968705</v>
      </c>
      <c r="E17" s="53">
        <f t="shared" si="3"/>
        <v>5741.4757546000001</v>
      </c>
      <c r="F17" s="67">
        <f t="shared" si="4"/>
        <v>37563.605124470501</v>
      </c>
      <c r="G17" s="65"/>
      <c r="H17" s="20" t="s">
        <v>36</v>
      </c>
    </row>
    <row r="18" spans="1:8" s="9" customFormat="1" ht="12.75" customHeight="1" x14ac:dyDescent="0.3">
      <c r="A18" s="32"/>
      <c r="B18" s="10" t="s">
        <v>27</v>
      </c>
      <c r="C18" s="44">
        <v>29540.131378999999</v>
      </c>
      <c r="D18" s="78">
        <f t="shared" si="0"/>
        <v>3205.1042546214999</v>
      </c>
      <c r="E18" s="53">
        <f t="shared" si="3"/>
        <v>5908.0262757999999</v>
      </c>
      <c r="F18" s="67">
        <f t="shared" si="4"/>
        <v>38653.261909421497</v>
      </c>
      <c r="G18" s="65"/>
      <c r="H18" s="105" t="s">
        <v>48</v>
      </c>
    </row>
    <row r="19" spans="1:8" s="9" customFormat="1" ht="12.75" customHeight="1" x14ac:dyDescent="0.3">
      <c r="A19" s="32"/>
      <c r="B19" s="10" t="s">
        <v>29</v>
      </c>
      <c r="C19" s="44">
        <v>30392.951209000003</v>
      </c>
      <c r="D19" s="78">
        <f t="shared" si="0"/>
        <v>3297.6352061765001</v>
      </c>
      <c r="E19" s="53">
        <f t="shared" si="3"/>
        <v>6078.5902418000005</v>
      </c>
      <c r="F19" s="67">
        <f t="shared" si="4"/>
        <v>39769.176656976502</v>
      </c>
      <c r="G19" s="65"/>
      <c r="H19" s="105"/>
    </row>
    <row r="20" spans="1:8" s="9" customFormat="1" ht="12.75" customHeight="1" x14ac:dyDescent="0.3">
      <c r="A20" s="32"/>
      <c r="B20" s="10" t="s">
        <v>30</v>
      </c>
      <c r="C20" s="44">
        <v>31251.081942000004</v>
      </c>
      <c r="D20" s="78">
        <f t="shared" si="0"/>
        <v>3390.7423907070006</v>
      </c>
      <c r="E20" s="53">
        <f t="shared" si="3"/>
        <v>6250.2163884000011</v>
      </c>
      <c r="F20" s="67">
        <f t="shared" si="4"/>
        <v>40892.040721107012</v>
      </c>
      <c r="G20" s="65"/>
      <c r="H20" s="104"/>
    </row>
    <row r="21" spans="1:8" s="9" customFormat="1" ht="12.75" customHeight="1" x14ac:dyDescent="0.3">
      <c r="A21" s="32"/>
      <c r="B21" s="10" t="s">
        <v>31</v>
      </c>
      <c r="C21" s="44">
        <v>32135.190200000001</v>
      </c>
      <c r="D21" s="78">
        <f t="shared" si="0"/>
        <v>3486.6681367000001</v>
      </c>
      <c r="E21" s="53">
        <f t="shared" si="3"/>
        <v>6427.0380400000004</v>
      </c>
      <c r="F21" s="67">
        <f t="shared" si="4"/>
        <v>42048.896376700002</v>
      </c>
      <c r="G21" s="65"/>
      <c r="H21" s="104"/>
    </row>
    <row r="22" spans="1:8" s="9" customFormat="1" ht="12.75" customHeight="1" x14ac:dyDescent="0.3">
      <c r="A22" s="32"/>
      <c r="B22" s="10" t="s">
        <v>32</v>
      </c>
      <c r="C22" s="44">
        <v>32727.868300000002</v>
      </c>
      <c r="D22" s="78">
        <f t="shared" si="0"/>
        <v>3550.9737105500003</v>
      </c>
      <c r="E22" s="53">
        <f t="shared" si="3"/>
        <v>6545.5736600000009</v>
      </c>
      <c r="F22" s="67">
        <f t="shared" si="4"/>
        <v>42824.415670550006</v>
      </c>
      <c r="G22" s="65"/>
      <c r="H22" s="104"/>
    </row>
    <row r="23" spans="1:8" s="9" customFormat="1" ht="12.75" customHeight="1" x14ac:dyDescent="0.3">
      <c r="A23" s="32"/>
      <c r="B23" s="10" t="s">
        <v>51</v>
      </c>
      <c r="C23" s="44">
        <v>33656.159299999999</v>
      </c>
      <c r="D23" s="78">
        <f t="shared" si="0"/>
        <v>3651.6932840499999</v>
      </c>
      <c r="E23" s="53">
        <f t="shared" si="3"/>
        <v>6731.2318599999999</v>
      </c>
      <c r="F23" s="67">
        <f t="shared" si="4"/>
        <v>44039.08444405</v>
      </c>
      <c r="G23" s="65"/>
      <c r="H23" s="104"/>
    </row>
    <row r="24" spans="1:8" s="9" customFormat="1" ht="12.75" customHeight="1" x14ac:dyDescent="0.3">
      <c r="A24" s="33"/>
      <c r="B24" s="11" t="s">
        <v>52</v>
      </c>
      <c r="C24" s="45">
        <v>34611.993000000002</v>
      </c>
      <c r="D24" s="79">
        <f t="shared" si="0"/>
        <v>3755.4012405000003</v>
      </c>
      <c r="E24" s="54">
        <f t="shared" si="3"/>
        <v>6922.3986000000004</v>
      </c>
      <c r="F24" s="68">
        <f t="shared" si="4"/>
        <v>45289.792840500006</v>
      </c>
      <c r="G24" s="65"/>
      <c r="H24" s="22"/>
    </row>
    <row r="25" spans="1:8" ht="12" customHeight="1" x14ac:dyDescent="0.3">
      <c r="A25" s="34" t="s">
        <v>24</v>
      </c>
      <c r="B25" s="3" t="s">
        <v>3</v>
      </c>
      <c r="C25" s="87">
        <v>37222.775835000008</v>
      </c>
      <c r="D25" s="78">
        <f t="shared" si="0"/>
        <v>4038.6711780975006</v>
      </c>
      <c r="E25" s="53">
        <f t="shared" si="3"/>
        <v>7444.5551670000023</v>
      </c>
      <c r="F25" s="67">
        <f t="shared" si="4"/>
        <v>48706.002180097508</v>
      </c>
      <c r="G25" s="65"/>
      <c r="H25" s="23" t="s">
        <v>39</v>
      </c>
    </row>
    <row r="26" spans="1:8" ht="12" customHeight="1" x14ac:dyDescent="0.3">
      <c r="A26" s="35"/>
      <c r="B26" s="3" t="s">
        <v>5</v>
      </c>
      <c r="C26" s="44">
        <v>37756.655270000003</v>
      </c>
      <c r="D26" s="78">
        <f t="shared" si="0"/>
        <v>4096.5970967950007</v>
      </c>
      <c r="E26" s="53">
        <f t="shared" si="3"/>
        <v>7551.3310540000011</v>
      </c>
      <c r="F26" s="67">
        <f t="shared" si="4"/>
        <v>49404.583420795003</v>
      </c>
      <c r="G26" s="65"/>
      <c r="H26" s="86"/>
    </row>
    <row r="27" spans="1:8" ht="12" customHeight="1" x14ac:dyDescent="0.3">
      <c r="A27" s="35"/>
      <c r="B27" s="3" t="s">
        <v>6</v>
      </c>
      <c r="C27" s="44">
        <v>39528.875</v>
      </c>
      <c r="D27" s="78">
        <f t="shared" si="0"/>
        <v>4288.8829374999996</v>
      </c>
      <c r="E27" s="53">
        <f t="shared" si="3"/>
        <v>7905.7750000000005</v>
      </c>
      <c r="F27" s="67">
        <f t="shared" si="4"/>
        <v>51723.5329375</v>
      </c>
      <c r="G27" s="65"/>
      <c r="H27" s="86"/>
    </row>
    <row r="28" spans="1:8" x14ac:dyDescent="0.3">
      <c r="A28" s="88" t="s">
        <v>11</v>
      </c>
      <c r="B28" s="3" t="s">
        <v>7</v>
      </c>
      <c r="C28" s="44">
        <v>40661.186000000002</v>
      </c>
      <c r="D28" s="78">
        <f t="shared" si="0"/>
        <v>4411.7386809999998</v>
      </c>
      <c r="E28" s="53">
        <f t="shared" si="3"/>
        <v>8132.2372000000005</v>
      </c>
      <c r="F28" s="67">
        <f t="shared" si="4"/>
        <v>53205.161881000007</v>
      </c>
      <c r="G28" s="65"/>
      <c r="H28" s="21"/>
    </row>
    <row r="29" spans="1:8" x14ac:dyDescent="0.3">
      <c r="A29" s="89"/>
      <c r="B29" s="2" t="s">
        <v>8</v>
      </c>
      <c r="C29" s="44">
        <v>41827.160299999996</v>
      </c>
      <c r="D29" s="78">
        <f t="shared" si="0"/>
        <v>4538.2468925499998</v>
      </c>
      <c r="E29" s="53">
        <f t="shared" si="3"/>
        <v>8365.4320599999992</v>
      </c>
      <c r="F29" s="67">
        <f t="shared" si="4"/>
        <v>54730.839252549995</v>
      </c>
      <c r="G29" s="65"/>
      <c r="H29" s="103" t="s">
        <v>0</v>
      </c>
    </row>
    <row r="30" spans="1:8" x14ac:dyDescent="0.3">
      <c r="A30" s="89"/>
      <c r="B30" s="3" t="s">
        <v>9</v>
      </c>
      <c r="C30" s="44">
        <v>43028.838100000001</v>
      </c>
      <c r="D30" s="78">
        <f t="shared" si="0"/>
        <v>4668.6289338500001</v>
      </c>
      <c r="E30" s="53">
        <f t="shared" si="3"/>
        <v>8605.7676200000005</v>
      </c>
      <c r="F30" s="67">
        <f t="shared" si="4"/>
        <v>56303.234653849999</v>
      </c>
      <c r="G30" s="65"/>
      <c r="H30" s="103"/>
    </row>
    <row r="31" spans="1:8" x14ac:dyDescent="0.3">
      <c r="A31" s="89"/>
      <c r="B31" s="3" t="s">
        <v>10</v>
      </c>
      <c r="C31" s="44">
        <v>44266.219400000002</v>
      </c>
      <c r="D31" s="78">
        <f t="shared" si="0"/>
        <v>4802.8848048999998</v>
      </c>
      <c r="E31" s="53">
        <f t="shared" si="3"/>
        <v>8853.24388</v>
      </c>
      <c r="F31" s="67">
        <f t="shared" si="4"/>
        <v>57922.348084900004</v>
      </c>
      <c r="G31" s="65"/>
      <c r="H31" s="24"/>
    </row>
    <row r="32" spans="1:8" x14ac:dyDescent="0.3">
      <c r="A32" s="35"/>
      <c r="B32" s="3" t="s">
        <v>16</v>
      </c>
      <c r="C32" s="44">
        <v>45540.434300000001</v>
      </c>
      <c r="D32" s="78">
        <f t="shared" si="0"/>
        <v>4941.1371215500003</v>
      </c>
      <c r="E32" s="53">
        <f t="shared" si="3"/>
        <v>9108.0868600000013</v>
      </c>
      <c r="F32" s="67">
        <f t="shared" si="4"/>
        <v>59589.658281550008</v>
      </c>
      <c r="G32" s="65"/>
      <c r="H32" s="21"/>
    </row>
    <row r="33" spans="1:8" x14ac:dyDescent="0.3">
      <c r="A33" s="36"/>
      <c r="B33" s="3" t="s">
        <v>25</v>
      </c>
      <c r="C33" s="44">
        <v>46853.193000000007</v>
      </c>
      <c r="D33" s="78">
        <f t="shared" si="0"/>
        <v>5083.5714405000008</v>
      </c>
      <c r="E33" s="53">
        <f t="shared" si="3"/>
        <v>9370.638600000002</v>
      </c>
      <c r="F33" s="67">
        <f t="shared" si="4"/>
        <v>61307.403040500009</v>
      </c>
      <c r="G33" s="65"/>
      <c r="H33" s="39" t="s">
        <v>44</v>
      </c>
    </row>
    <row r="34" spans="1:8" ht="13.5" thickBot="1" x14ac:dyDescent="0.35">
      <c r="A34" s="36"/>
      <c r="B34" s="3" t="s">
        <v>26</v>
      </c>
      <c r="C34" s="45">
        <v>48204.825500000006</v>
      </c>
      <c r="D34" s="79">
        <f t="shared" si="0"/>
        <v>5230.2235667500008</v>
      </c>
      <c r="E34" s="54">
        <f t="shared" si="3"/>
        <v>9640.9651000000013</v>
      </c>
      <c r="F34" s="68">
        <f t="shared" si="4"/>
        <v>63076.014166750007</v>
      </c>
      <c r="G34" s="65"/>
      <c r="H34" s="22"/>
    </row>
    <row r="35" spans="1:8" ht="13" customHeight="1" x14ac:dyDescent="0.3">
      <c r="A35" s="34" t="s">
        <v>12</v>
      </c>
      <c r="B35" s="7" t="s">
        <v>3</v>
      </c>
      <c r="C35" s="87">
        <v>53775.591600000007</v>
      </c>
      <c r="D35" s="82">
        <f t="shared" si="0"/>
        <v>5834.6516886000009</v>
      </c>
      <c r="E35" s="76">
        <f t="shared" si="3"/>
        <v>10755.118320000001</v>
      </c>
      <c r="F35" s="77">
        <f t="shared" si="4"/>
        <v>70365.361608600011</v>
      </c>
      <c r="G35" s="65"/>
      <c r="H35" s="25" t="s">
        <v>40</v>
      </c>
    </row>
    <row r="36" spans="1:8" x14ac:dyDescent="0.3">
      <c r="A36" s="89" t="s">
        <v>13</v>
      </c>
      <c r="B36" s="3" t="s">
        <v>5</v>
      </c>
      <c r="C36" s="44">
        <v>55335.324499999995</v>
      </c>
      <c r="D36" s="83">
        <f t="shared" si="0"/>
        <v>6003.8827082499993</v>
      </c>
      <c r="E36" s="55">
        <f t="shared" si="3"/>
        <v>11067.064899999999</v>
      </c>
      <c r="F36" s="67">
        <f t="shared" si="4"/>
        <v>72406.272108249992</v>
      </c>
      <c r="G36" s="65"/>
      <c r="H36" s="24" t="s">
        <v>33</v>
      </c>
    </row>
    <row r="37" spans="1:8" ht="14.25" customHeight="1" x14ac:dyDescent="0.3">
      <c r="A37" s="36"/>
      <c r="B37" s="3" t="s">
        <v>6</v>
      </c>
      <c r="C37" s="44">
        <v>56941.981999999996</v>
      </c>
      <c r="D37" s="78">
        <f t="shared" si="0"/>
        <v>6178.2050469999995</v>
      </c>
      <c r="E37" s="53">
        <f t="shared" si="3"/>
        <v>11388.3964</v>
      </c>
      <c r="F37" s="67">
        <f t="shared" si="4"/>
        <v>74508.583446999997</v>
      </c>
      <c r="G37" s="65"/>
      <c r="H37" s="106" t="s">
        <v>0</v>
      </c>
    </row>
    <row r="38" spans="1:8" ht="12.75" customHeight="1" x14ac:dyDescent="0.3">
      <c r="A38" s="36"/>
      <c r="B38" s="3" t="s">
        <v>7</v>
      </c>
      <c r="C38" s="45">
        <v>58596.584199999998</v>
      </c>
      <c r="D38" s="79">
        <f t="shared" si="0"/>
        <v>6357.7293856999995</v>
      </c>
      <c r="E38" s="54">
        <f t="shared" si="3"/>
        <v>11719.31684</v>
      </c>
      <c r="F38" s="68">
        <f t="shared" si="4"/>
        <v>76673.630425699987</v>
      </c>
      <c r="G38" s="65"/>
      <c r="H38" s="103"/>
    </row>
    <row r="39" spans="1:8" ht="13" customHeight="1" x14ac:dyDescent="0.3">
      <c r="A39" s="34" t="s">
        <v>14</v>
      </c>
      <c r="B39" s="7" t="s">
        <v>3</v>
      </c>
      <c r="C39" s="87">
        <v>65413.912499999999</v>
      </c>
      <c r="D39" s="78">
        <f t="shared" si="0"/>
        <v>7097.40950625</v>
      </c>
      <c r="E39" s="53">
        <f t="shared" si="3"/>
        <v>13082.782500000001</v>
      </c>
      <c r="F39" s="67">
        <f t="shared" si="4"/>
        <v>85594.104506250005</v>
      </c>
      <c r="G39" s="65"/>
      <c r="H39" s="25" t="s">
        <v>41</v>
      </c>
    </row>
    <row r="40" spans="1:8" x14ac:dyDescent="0.3">
      <c r="A40" s="89" t="s">
        <v>15</v>
      </c>
      <c r="B40" s="3" t="s">
        <v>5</v>
      </c>
      <c r="C40" s="44">
        <v>67322.519600000014</v>
      </c>
      <c r="D40" s="78">
        <f t="shared" si="0"/>
        <v>7304.4933766000013</v>
      </c>
      <c r="E40" s="53">
        <f t="shared" si="3"/>
        <v>13464.503920000003</v>
      </c>
      <c r="F40" s="67">
        <f t="shared" si="4"/>
        <v>88091.51689660002</v>
      </c>
      <c r="G40" s="65"/>
      <c r="H40" s="24" t="s">
        <v>34</v>
      </c>
    </row>
    <row r="41" spans="1:8" x14ac:dyDescent="0.3">
      <c r="A41" s="89"/>
      <c r="B41" s="3" t="s">
        <v>6</v>
      </c>
      <c r="C41" s="44">
        <v>68229.388500000001</v>
      </c>
      <c r="D41" s="78">
        <f t="shared" si="0"/>
        <v>7402.8886522499997</v>
      </c>
      <c r="E41" s="53">
        <f t="shared" si="3"/>
        <v>13645.877700000001</v>
      </c>
      <c r="F41" s="67">
        <f t="shared" si="4"/>
        <v>89278.154852249994</v>
      </c>
      <c r="G41" s="65"/>
      <c r="H41" s="24" t="s">
        <v>35</v>
      </c>
    </row>
    <row r="42" spans="1:8" ht="13.5" thickBot="1" x14ac:dyDescent="0.35">
      <c r="A42" s="37"/>
      <c r="B42" s="38" t="s">
        <v>7</v>
      </c>
      <c r="C42" s="46">
        <v>70200.221699999995</v>
      </c>
      <c r="D42" s="84">
        <f t="shared" si="0"/>
        <v>7616.7240544499991</v>
      </c>
      <c r="E42" s="56">
        <f>C42*20%</f>
        <v>14040.04434</v>
      </c>
      <c r="F42" s="69">
        <f t="shared" si="4"/>
        <v>91856.990094449982</v>
      </c>
      <c r="G42" s="65"/>
      <c r="H42" s="61" t="s">
        <v>0</v>
      </c>
    </row>
    <row r="43" spans="1:8" ht="12.75" customHeight="1" x14ac:dyDescent="0.3">
      <c r="H43"/>
    </row>
    <row r="44" spans="1:8" ht="12.75" customHeight="1" x14ac:dyDescent="0.3">
      <c r="A44" s="18" t="s">
        <v>59</v>
      </c>
      <c r="H44"/>
    </row>
    <row r="45" spans="1:8" ht="12.75" customHeight="1" x14ac:dyDescent="0.3">
      <c r="A45" s="18"/>
      <c r="H45"/>
    </row>
    <row r="46" spans="1:8" ht="13.5" customHeight="1" x14ac:dyDescent="0.3">
      <c r="A46" s="28" t="s">
        <v>43</v>
      </c>
      <c r="H46" s="16"/>
    </row>
    <row r="47" spans="1:8" ht="15" customHeight="1" x14ac:dyDescent="0.25">
      <c r="A47" s="126" t="s">
        <v>50</v>
      </c>
      <c r="B47" s="126"/>
      <c r="C47" s="126"/>
      <c r="D47" s="126"/>
      <c r="E47" s="126"/>
      <c r="F47" s="126"/>
      <c r="G47" s="126"/>
      <c r="H47" s="126"/>
    </row>
    <row r="48" spans="1:8" s="71" customFormat="1" ht="15" customHeight="1" x14ac:dyDescent="0.25">
      <c r="A48" s="70"/>
      <c r="B48" s="70"/>
      <c r="C48" s="70"/>
      <c r="D48" s="70"/>
      <c r="E48" s="70"/>
      <c r="F48" s="70"/>
      <c r="G48" s="70"/>
      <c r="H48" s="70"/>
    </row>
    <row r="49" spans="1:8" ht="12.75" customHeight="1" x14ac:dyDescent="0.25">
      <c r="A49" s="115" t="s">
        <v>1</v>
      </c>
      <c r="B49" s="115"/>
      <c r="C49" s="115"/>
      <c r="D49" s="115"/>
      <c r="E49" s="115"/>
      <c r="F49" s="115"/>
      <c r="G49" s="115"/>
      <c r="H49" s="115"/>
    </row>
    <row r="50" spans="1:8" ht="12.75" customHeight="1" x14ac:dyDescent="0.25">
      <c r="A50" s="102"/>
      <c r="B50" s="102"/>
      <c r="C50" s="102"/>
      <c r="D50" s="102"/>
      <c r="E50" s="102"/>
      <c r="F50" s="102"/>
      <c r="G50" s="72"/>
      <c r="H50" s="102"/>
    </row>
    <row r="51" spans="1:8" ht="42.75" customHeight="1" x14ac:dyDescent="0.25">
      <c r="A51" s="116" t="s">
        <v>58</v>
      </c>
      <c r="B51" s="116"/>
      <c r="C51" s="116"/>
      <c r="D51" s="116"/>
      <c r="E51" s="116"/>
      <c r="F51" s="116"/>
      <c r="G51" s="116"/>
      <c r="H51" s="116"/>
    </row>
    <row r="52" spans="1:8" ht="12.75" customHeight="1" x14ac:dyDescent="0.3">
      <c r="A52" s="17"/>
      <c r="B52" s="12"/>
      <c r="C52" s="47"/>
      <c r="D52" s="47"/>
      <c r="E52" s="47"/>
      <c r="F52" s="47"/>
      <c r="G52" s="66"/>
      <c r="H52" s="5"/>
    </row>
    <row r="53" spans="1:8" ht="12.75" customHeight="1" x14ac:dyDescent="0.3"/>
    <row r="54" spans="1:8" ht="12.75" customHeight="1" x14ac:dyDescent="0.3"/>
    <row r="57" spans="1:8" ht="14" x14ac:dyDescent="0.3">
      <c r="A57" s="100" t="s">
        <v>55</v>
      </c>
    </row>
    <row r="58" spans="1:8" x14ac:dyDescent="0.3">
      <c r="A58"/>
    </row>
    <row r="59" spans="1:8" ht="35" x14ac:dyDescent="0.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BreakPreview" zoomScale="68" zoomScaleNormal="77" zoomScaleSheetLayoutView="68" workbookViewId="0">
      <pane xSplit="3" ySplit="7" topLeftCell="D8" activePane="bottomRight" state="frozen"/>
      <selection pane="topRight" activeCell="D1" sqref="D1"/>
      <selection pane="bottomLeft" activeCell="A8" sqref="A8"/>
      <selection pane="bottomRight" activeCell="D8" sqref="D8"/>
    </sheetView>
  </sheetViews>
  <sheetFormatPr defaultColWidth="8.81640625" defaultRowHeight="13" x14ac:dyDescent="0.3"/>
  <cols>
    <col min="1" max="1" width="32.453125" style="1" customWidth="1"/>
    <col min="2" max="2" width="8.81640625" style="1"/>
    <col min="3" max="3" width="10.36328125" style="42" customWidth="1"/>
    <col min="4" max="4" width="12.81640625" style="43" customWidth="1"/>
    <col min="5" max="5" width="13.54296875" style="43" customWidth="1"/>
    <col min="6" max="6" width="11.90625" style="43" customWidth="1"/>
    <col min="7" max="7" width="5.08984375" style="73" customWidth="1"/>
    <col min="8" max="8" width="106.1796875" style="15" customWidth="1"/>
    <col min="9" max="9" width="1.81640625" customWidth="1"/>
    <col min="10" max="10" width="13.453125" bestFit="1" customWidth="1"/>
  </cols>
  <sheetData>
    <row r="1" spans="1:10" ht="17.5" x14ac:dyDescent="0.35">
      <c r="A1" s="6" t="s">
        <v>65</v>
      </c>
      <c r="H1" s="13"/>
    </row>
    <row r="2" spans="1:10" ht="18" thickBot="1" x14ac:dyDescent="0.4">
      <c r="A2" s="40" t="s">
        <v>61</v>
      </c>
      <c r="H2" s="13"/>
    </row>
    <row r="3" spans="1:10" ht="46.5" customHeight="1" thickBot="1" x14ac:dyDescent="0.4">
      <c r="A3" s="49"/>
      <c r="B3" s="50"/>
      <c r="C3" s="117" t="s">
        <v>70</v>
      </c>
      <c r="D3" s="118"/>
      <c r="E3" s="118"/>
      <c r="F3" s="119"/>
      <c r="G3" s="74"/>
      <c r="H3" s="13"/>
    </row>
    <row r="4" spans="1:10" ht="100.5" customHeight="1" thickBot="1" x14ac:dyDescent="0.4">
      <c r="A4" s="51"/>
      <c r="B4" s="90"/>
      <c r="C4" s="57" t="s">
        <v>46</v>
      </c>
      <c r="D4" s="58" t="s">
        <v>45</v>
      </c>
      <c r="E4" s="58" t="s">
        <v>45</v>
      </c>
      <c r="F4" s="59" t="s">
        <v>23</v>
      </c>
      <c r="G4" s="62"/>
      <c r="H4" s="60" t="s">
        <v>53</v>
      </c>
      <c r="I4" s="4"/>
      <c r="J4" s="4"/>
    </row>
    <row r="5" spans="1:10" ht="16.5" customHeight="1" thickBot="1" x14ac:dyDescent="0.35">
      <c r="A5" s="107" t="s">
        <v>17</v>
      </c>
      <c r="B5" s="108"/>
      <c r="C5" s="8" t="s">
        <v>18</v>
      </c>
      <c r="D5" s="52" t="s">
        <v>19</v>
      </c>
      <c r="E5" s="52" t="s">
        <v>19</v>
      </c>
      <c r="F5" s="85" t="s">
        <v>20</v>
      </c>
      <c r="G5" s="63"/>
      <c r="H5" s="14"/>
    </row>
    <row r="6" spans="1:10" ht="20.5" customHeight="1" x14ac:dyDescent="0.35">
      <c r="A6" s="48" t="s">
        <v>22</v>
      </c>
      <c r="B6" s="109"/>
      <c r="C6" s="120" t="s">
        <v>21</v>
      </c>
      <c r="D6" s="122" t="s">
        <v>72</v>
      </c>
      <c r="E6" s="122" t="s">
        <v>47</v>
      </c>
      <c r="F6" s="124" t="s">
        <v>2</v>
      </c>
      <c r="G6" s="64"/>
      <c r="H6" s="27" t="s">
        <v>42</v>
      </c>
    </row>
    <row r="7" spans="1:10" s="5" customFormat="1" ht="42" customHeight="1" thickBot="1" x14ac:dyDescent="0.4">
      <c r="A7" s="29"/>
      <c r="B7" s="110"/>
      <c r="C7" s="121"/>
      <c r="D7" s="123"/>
      <c r="E7" s="123"/>
      <c r="F7" s="125"/>
      <c r="G7" s="64"/>
      <c r="H7" s="26" t="s">
        <v>49</v>
      </c>
    </row>
    <row r="8" spans="1:10" s="9" customFormat="1" x14ac:dyDescent="0.3">
      <c r="A8" s="30" t="s">
        <v>28</v>
      </c>
      <c r="B8" s="10" t="s">
        <v>3</v>
      </c>
      <c r="C8" s="75">
        <v>22109.440370704997</v>
      </c>
      <c r="D8" s="78">
        <f t="shared" ref="D8:D42" si="0">C8*0.1095</f>
        <v>2420.9837205921972</v>
      </c>
      <c r="E8" s="53">
        <f t="shared" ref="E8" si="1">C8*20%</f>
        <v>4421.8880741409994</v>
      </c>
      <c r="F8" s="67">
        <f t="shared" ref="F8" si="2">C8+D8+E8</f>
        <v>28952.312165438194</v>
      </c>
      <c r="G8" s="65"/>
      <c r="H8" s="19" t="s">
        <v>37</v>
      </c>
      <c r="J8" s="41"/>
    </row>
    <row r="9" spans="1:10" s="9" customFormat="1" x14ac:dyDescent="0.3">
      <c r="A9" s="80"/>
      <c r="B9" s="10" t="s">
        <v>5</v>
      </c>
      <c r="C9" s="44">
        <v>23063.764501222497</v>
      </c>
      <c r="D9" s="78">
        <f t="shared" si="0"/>
        <v>2525.4822128838632</v>
      </c>
      <c r="E9" s="53">
        <f>C9*20%</f>
        <v>4612.7529002444999</v>
      </c>
      <c r="F9" s="67">
        <f>C9+D9+E9</f>
        <v>30201.999614350862</v>
      </c>
      <c r="G9" s="65"/>
      <c r="H9" s="81"/>
      <c r="J9" s="41"/>
    </row>
    <row r="10" spans="1:10" s="9" customFormat="1" x14ac:dyDescent="0.3">
      <c r="A10" s="80"/>
      <c r="B10" s="10" t="s">
        <v>6</v>
      </c>
      <c r="C10" s="44">
        <v>24105.179771250001</v>
      </c>
      <c r="D10" s="78">
        <f t="shared" si="0"/>
        <v>2639.5171849518752</v>
      </c>
      <c r="E10" s="53">
        <f>C10*20%</f>
        <v>4821.03595425</v>
      </c>
      <c r="F10" s="67">
        <f>C10+D10+E10</f>
        <v>31565.732910451876</v>
      </c>
      <c r="G10" s="65"/>
      <c r="H10" s="81"/>
      <c r="J10" s="41"/>
    </row>
    <row r="11" spans="1:10" s="9" customFormat="1" ht="12.75" customHeight="1" x14ac:dyDescent="0.3">
      <c r="A11" s="31" t="s">
        <v>4</v>
      </c>
      <c r="B11" s="10" t="s">
        <v>7</v>
      </c>
      <c r="C11" s="44">
        <v>24798.074263649996</v>
      </c>
      <c r="D11" s="78">
        <f t="shared" si="0"/>
        <v>2715.3891318696747</v>
      </c>
      <c r="E11" s="53">
        <f t="shared" ref="E11:E41" si="3">C11*20%</f>
        <v>4959.6148527299993</v>
      </c>
      <c r="F11" s="67">
        <f t="shared" ref="F11:F42" si="4">C11+D11+E11</f>
        <v>32473.078248249669</v>
      </c>
      <c r="G11" s="65"/>
      <c r="H11" s="103"/>
    </row>
    <row r="12" spans="1:10" s="9" customFormat="1" ht="12.75" customHeight="1" x14ac:dyDescent="0.3">
      <c r="A12" s="32"/>
      <c r="B12" s="10" t="s">
        <v>8</v>
      </c>
      <c r="C12" s="44">
        <v>25511.213768025002</v>
      </c>
      <c r="D12" s="78">
        <f t="shared" si="0"/>
        <v>2793.4779075987376</v>
      </c>
      <c r="E12" s="53">
        <f t="shared" si="3"/>
        <v>5102.2427536050009</v>
      </c>
      <c r="F12" s="67">
        <f>C12+D12+E12</f>
        <v>33406.934429228742</v>
      </c>
      <c r="G12" s="65"/>
      <c r="H12" s="103" t="s">
        <v>38</v>
      </c>
    </row>
    <row r="13" spans="1:10" s="9" customFormat="1" ht="12.75" customHeight="1" x14ac:dyDescent="0.3">
      <c r="A13" s="32"/>
      <c r="B13" s="10" t="s">
        <v>9</v>
      </c>
      <c r="C13" s="44">
        <v>26244.7543429</v>
      </c>
      <c r="D13" s="78">
        <f t="shared" si="0"/>
        <v>2873.8006005475499</v>
      </c>
      <c r="E13" s="53">
        <f t="shared" si="3"/>
        <v>5248.9508685800001</v>
      </c>
      <c r="F13" s="67">
        <f t="shared" si="4"/>
        <v>34367.50581202755</v>
      </c>
      <c r="G13" s="65"/>
      <c r="H13" s="103"/>
    </row>
    <row r="14" spans="1:10" s="9" customFormat="1" ht="12.75" customHeight="1" x14ac:dyDescent="0.3">
      <c r="A14" s="32"/>
      <c r="B14" s="10" t="s">
        <v>10</v>
      </c>
      <c r="C14" s="44">
        <v>26620.834813920002</v>
      </c>
      <c r="D14" s="78">
        <f t="shared" si="0"/>
        <v>2914.9814121242403</v>
      </c>
      <c r="E14" s="53">
        <f t="shared" si="3"/>
        <v>5324.166962784001</v>
      </c>
      <c r="F14" s="67">
        <f t="shared" si="4"/>
        <v>34859.983188828242</v>
      </c>
      <c r="G14" s="65"/>
      <c r="H14" s="103"/>
    </row>
    <row r="15" spans="1:10" s="9" customFormat="1" ht="12.75" customHeight="1" x14ac:dyDescent="0.3">
      <c r="A15" s="32"/>
      <c r="B15" s="10" t="s">
        <v>16</v>
      </c>
      <c r="C15" s="44">
        <v>27389.820673299997</v>
      </c>
      <c r="D15" s="78">
        <f t="shared" si="0"/>
        <v>2999.1853637263498</v>
      </c>
      <c r="E15" s="53">
        <f t="shared" si="3"/>
        <v>5477.9641346600001</v>
      </c>
      <c r="F15" s="67">
        <f t="shared" si="4"/>
        <v>35866.970171686349</v>
      </c>
      <c r="G15" s="65"/>
      <c r="H15" s="104" t="s">
        <v>0</v>
      </c>
    </row>
    <row r="16" spans="1:10" s="9" customFormat="1" ht="12.75" customHeight="1" x14ac:dyDescent="0.3">
      <c r="A16" s="32"/>
      <c r="B16" s="10" t="s">
        <v>25</v>
      </c>
      <c r="C16" s="44">
        <v>28180.174720900002</v>
      </c>
      <c r="D16" s="78">
        <f t="shared" si="0"/>
        <v>3085.7291319385504</v>
      </c>
      <c r="E16" s="53">
        <f t="shared" si="3"/>
        <v>5636.0349441800008</v>
      </c>
      <c r="F16" s="67">
        <f t="shared" si="4"/>
        <v>36901.938797018556</v>
      </c>
      <c r="G16" s="65"/>
      <c r="H16" s="104"/>
    </row>
    <row r="17" spans="1:8" s="9" customFormat="1" ht="12.75" customHeight="1" x14ac:dyDescent="0.3">
      <c r="A17" s="32"/>
      <c r="B17" s="10" t="s">
        <v>26</v>
      </c>
      <c r="C17" s="44">
        <v>28994.452560730002</v>
      </c>
      <c r="D17" s="78">
        <f t="shared" si="0"/>
        <v>3174.8925553999352</v>
      </c>
      <c r="E17" s="53">
        <f t="shared" si="3"/>
        <v>5798.8905121460011</v>
      </c>
      <c r="F17" s="67">
        <f t="shared" si="4"/>
        <v>37968.235628275943</v>
      </c>
      <c r="G17" s="65"/>
      <c r="H17" s="20" t="s">
        <v>36</v>
      </c>
    </row>
    <row r="18" spans="1:8" s="9" customFormat="1" ht="12.75" customHeight="1" x14ac:dyDescent="0.3">
      <c r="A18" s="32"/>
      <c r="B18" s="10" t="s">
        <v>27</v>
      </c>
      <c r="C18" s="44">
        <v>29835.43269279</v>
      </c>
      <c r="D18" s="78">
        <f t="shared" si="0"/>
        <v>3266.9798798605052</v>
      </c>
      <c r="E18" s="53">
        <f t="shared" si="3"/>
        <v>5967.086538558</v>
      </c>
      <c r="F18" s="67">
        <f t="shared" si="4"/>
        <v>39069.499111208512</v>
      </c>
      <c r="G18" s="65"/>
      <c r="H18" s="105" t="s">
        <v>48</v>
      </c>
    </row>
    <row r="19" spans="1:8" s="9" customFormat="1" ht="12.75" customHeight="1" x14ac:dyDescent="0.3">
      <c r="A19" s="32"/>
      <c r="B19" s="10" t="s">
        <v>29</v>
      </c>
      <c r="C19" s="44">
        <v>30392.951209000003</v>
      </c>
      <c r="D19" s="78">
        <f t="shared" si="0"/>
        <v>3328.0281573855004</v>
      </c>
      <c r="E19" s="53">
        <f t="shared" si="3"/>
        <v>6078.5902418000005</v>
      </c>
      <c r="F19" s="67">
        <f t="shared" si="4"/>
        <v>39799.569608185499</v>
      </c>
      <c r="G19" s="65"/>
      <c r="H19" s="105"/>
    </row>
    <row r="20" spans="1:8" s="9" customFormat="1" ht="12.75" customHeight="1" x14ac:dyDescent="0.3">
      <c r="A20" s="32"/>
      <c r="B20" s="10" t="s">
        <v>30</v>
      </c>
      <c r="C20" s="44">
        <v>31251.081942000004</v>
      </c>
      <c r="D20" s="78">
        <f t="shared" si="0"/>
        <v>3421.9934726490005</v>
      </c>
      <c r="E20" s="53">
        <f t="shared" si="3"/>
        <v>6250.2163884000011</v>
      </c>
      <c r="F20" s="67">
        <f t="shared" si="4"/>
        <v>40923.291803049011</v>
      </c>
      <c r="G20" s="65"/>
      <c r="H20" s="104"/>
    </row>
    <row r="21" spans="1:8" s="9" customFormat="1" ht="12.75" customHeight="1" x14ac:dyDescent="0.3">
      <c r="A21" s="32"/>
      <c r="B21" s="10" t="s">
        <v>31</v>
      </c>
      <c r="C21" s="44">
        <v>32135.190200000001</v>
      </c>
      <c r="D21" s="78">
        <f t="shared" si="0"/>
        <v>3518.8033269000002</v>
      </c>
      <c r="E21" s="53">
        <f t="shared" si="3"/>
        <v>6427.0380400000004</v>
      </c>
      <c r="F21" s="67">
        <f t="shared" si="4"/>
        <v>42081.031566899997</v>
      </c>
      <c r="G21" s="65"/>
      <c r="H21" s="104"/>
    </row>
    <row r="22" spans="1:8" s="9" customFormat="1" ht="12.75" customHeight="1" x14ac:dyDescent="0.3">
      <c r="A22" s="32"/>
      <c r="B22" s="10" t="s">
        <v>32</v>
      </c>
      <c r="C22" s="44">
        <v>32727.868300000002</v>
      </c>
      <c r="D22" s="78">
        <f t="shared" si="0"/>
        <v>3583.7015788500003</v>
      </c>
      <c r="E22" s="53">
        <f t="shared" si="3"/>
        <v>6545.5736600000009</v>
      </c>
      <c r="F22" s="67">
        <f t="shared" si="4"/>
        <v>42857.143538850003</v>
      </c>
      <c r="G22" s="65"/>
      <c r="H22" s="104"/>
    </row>
    <row r="23" spans="1:8" s="9" customFormat="1" ht="12.75" customHeight="1" x14ac:dyDescent="0.3">
      <c r="A23" s="32"/>
      <c r="B23" s="10" t="s">
        <v>51</v>
      </c>
      <c r="C23" s="44">
        <v>33656.159299999999</v>
      </c>
      <c r="D23" s="78">
        <f t="shared" si="0"/>
        <v>3685.34944335</v>
      </c>
      <c r="E23" s="53">
        <f t="shared" si="3"/>
        <v>6731.2318599999999</v>
      </c>
      <c r="F23" s="67">
        <f t="shared" si="4"/>
        <v>44072.740603350001</v>
      </c>
      <c r="G23" s="65"/>
      <c r="H23" s="104"/>
    </row>
    <row r="24" spans="1:8" s="9" customFormat="1" ht="12.75" customHeight="1" x14ac:dyDescent="0.3">
      <c r="A24" s="33"/>
      <c r="B24" s="11" t="s">
        <v>52</v>
      </c>
      <c r="C24" s="45">
        <v>34611.993000000002</v>
      </c>
      <c r="D24" s="79">
        <f t="shared" si="0"/>
        <v>3790.0132335000003</v>
      </c>
      <c r="E24" s="54">
        <f t="shared" si="3"/>
        <v>6922.3986000000004</v>
      </c>
      <c r="F24" s="68">
        <f t="shared" si="4"/>
        <v>45324.404833500004</v>
      </c>
      <c r="G24" s="65"/>
      <c r="H24" s="22"/>
    </row>
    <row r="25" spans="1:8" ht="12" customHeight="1" x14ac:dyDescent="0.3">
      <c r="A25" s="34" t="s">
        <v>24</v>
      </c>
      <c r="B25" s="3" t="s">
        <v>3</v>
      </c>
      <c r="C25" s="87">
        <v>37222.775835000008</v>
      </c>
      <c r="D25" s="78">
        <f t="shared" si="0"/>
        <v>4075.8939539325011</v>
      </c>
      <c r="E25" s="53">
        <f t="shared" si="3"/>
        <v>7444.5551670000023</v>
      </c>
      <c r="F25" s="67">
        <f t="shared" si="4"/>
        <v>48743.224955932514</v>
      </c>
      <c r="G25" s="65"/>
      <c r="H25" s="23" t="s">
        <v>39</v>
      </c>
    </row>
    <row r="26" spans="1:8" ht="12" customHeight="1" x14ac:dyDescent="0.3">
      <c r="A26" s="35"/>
      <c r="B26" s="3" t="s">
        <v>5</v>
      </c>
      <c r="C26" s="44">
        <v>37756.655270000003</v>
      </c>
      <c r="D26" s="78">
        <f t="shared" si="0"/>
        <v>4134.3537520650007</v>
      </c>
      <c r="E26" s="53">
        <f t="shared" si="3"/>
        <v>7551.3310540000011</v>
      </c>
      <c r="F26" s="67">
        <f t="shared" si="4"/>
        <v>49442.340076065004</v>
      </c>
      <c r="G26" s="65"/>
      <c r="H26" s="86"/>
    </row>
    <row r="27" spans="1:8" ht="12" customHeight="1" x14ac:dyDescent="0.3">
      <c r="A27" s="35"/>
      <c r="B27" s="3" t="s">
        <v>6</v>
      </c>
      <c r="C27" s="44">
        <v>39528.875</v>
      </c>
      <c r="D27" s="78">
        <f t="shared" si="0"/>
        <v>4328.4118125000005</v>
      </c>
      <c r="E27" s="53">
        <f t="shared" si="3"/>
        <v>7905.7750000000005</v>
      </c>
      <c r="F27" s="67">
        <f t="shared" si="4"/>
        <v>51763.061812500004</v>
      </c>
      <c r="G27" s="65"/>
      <c r="H27" s="86"/>
    </row>
    <row r="28" spans="1:8" x14ac:dyDescent="0.3">
      <c r="A28" s="88" t="s">
        <v>11</v>
      </c>
      <c r="B28" s="3" t="s">
        <v>7</v>
      </c>
      <c r="C28" s="44">
        <v>40661.186000000002</v>
      </c>
      <c r="D28" s="78">
        <f t="shared" si="0"/>
        <v>4452.3998670000001</v>
      </c>
      <c r="E28" s="53">
        <f t="shared" si="3"/>
        <v>8132.2372000000005</v>
      </c>
      <c r="F28" s="67">
        <f t="shared" si="4"/>
        <v>53245.823067000005</v>
      </c>
      <c r="G28" s="65"/>
      <c r="H28" s="21"/>
    </row>
    <row r="29" spans="1:8" x14ac:dyDescent="0.3">
      <c r="A29" s="89"/>
      <c r="B29" s="2" t="s">
        <v>8</v>
      </c>
      <c r="C29" s="44">
        <v>41827.160299999996</v>
      </c>
      <c r="D29" s="78">
        <f t="shared" si="0"/>
        <v>4580.0740528499991</v>
      </c>
      <c r="E29" s="53">
        <f t="shared" si="3"/>
        <v>8365.4320599999992</v>
      </c>
      <c r="F29" s="67">
        <f t="shared" si="4"/>
        <v>54772.666412849991</v>
      </c>
      <c r="G29" s="65"/>
      <c r="H29" s="103" t="s">
        <v>0</v>
      </c>
    </row>
    <row r="30" spans="1:8" x14ac:dyDescent="0.3">
      <c r="A30" s="89"/>
      <c r="B30" s="3" t="s">
        <v>9</v>
      </c>
      <c r="C30" s="44">
        <v>43028.838100000001</v>
      </c>
      <c r="D30" s="78">
        <f t="shared" si="0"/>
        <v>4711.6577719500001</v>
      </c>
      <c r="E30" s="53">
        <f t="shared" si="3"/>
        <v>8605.7676200000005</v>
      </c>
      <c r="F30" s="67">
        <f t="shared" si="4"/>
        <v>56346.263491949998</v>
      </c>
      <c r="G30" s="65"/>
      <c r="H30" s="103"/>
    </row>
    <row r="31" spans="1:8" x14ac:dyDescent="0.3">
      <c r="A31" s="89"/>
      <c r="B31" s="3" t="s">
        <v>10</v>
      </c>
      <c r="C31" s="44">
        <v>44266.219400000002</v>
      </c>
      <c r="D31" s="78">
        <f t="shared" si="0"/>
        <v>4847.1510243000002</v>
      </c>
      <c r="E31" s="53">
        <f t="shared" si="3"/>
        <v>8853.24388</v>
      </c>
      <c r="F31" s="67">
        <f t="shared" si="4"/>
        <v>57966.614304300005</v>
      </c>
      <c r="G31" s="65"/>
      <c r="H31" s="24"/>
    </row>
    <row r="32" spans="1:8" x14ac:dyDescent="0.3">
      <c r="A32" s="35"/>
      <c r="B32" s="3" t="s">
        <v>16</v>
      </c>
      <c r="C32" s="44">
        <v>45540.434300000001</v>
      </c>
      <c r="D32" s="78">
        <f t="shared" si="0"/>
        <v>4986.6775558500003</v>
      </c>
      <c r="E32" s="53">
        <f t="shared" si="3"/>
        <v>9108.0868600000013</v>
      </c>
      <c r="F32" s="67">
        <f t="shared" si="4"/>
        <v>59635.198715850005</v>
      </c>
      <c r="G32" s="65"/>
      <c r="H32" s="21"/>
    </row>
    <row r="33" spans="1:8" x14ac:dyDescent="0.3">
      <c r="A33" s="36"/>
      <c r="B33" s="3" t="s">
        <v>25</v>
      </c>
      <c r="C33" s="44">
        <v>46853.193000000007</v>
      </c>
      <c r="D33" s="78">
        <f t="shared" si="0"/>
        <v>5130.4246335000007</v>
      </c>
      <c r="E33" s="53">
        <f t="shared" si="3"/>
        <v>9370.638600000002</v>
      </c>
      <c r="F33" s="67">
        <f t="shared" si="4"/>
        <v>61354.256233500011</v>
      </c>
      <c r="G33" s="65"/>
      <c r="H33" s="39" t="s">
        <v>44</v>
      </c>
    </row>
    <row r="34" spans="1:8" ht="13.5" thickBot="1" x14ac:dyDescent="0.35">
      <c r="A34" s="36"/>
      <c r="B34" s="3" t="s">
        <v>26</v>
      </c>
      <c r="C34" s="45">
        <v>48204.825500000006</v>
      </c>
      <c r="D34" s="79">
        <f t="shared" si="0"/>
        <v>5278.4283922500008</v>
      </c>
      <c r="E34" s="54">
        <f t="shared" si="3"/>
        <v>9640.9651000000013</v>
      </c>
      <c r="F34" s="68">
        <f t="shared" si="4"/>
        <v>63124.218992250011</v>
      </c>
      <c r="G34" s="65"/>
      <c r="H34" s="22"/>
    </row>
    <row r="35" spans="1:8" ht="13" customHeight="1" x14ac:dyDescent="0.3">
      <c r="A35" s="34" t="s">
        <v>12</v>
      </c>
      <c r="B35" s="7" t="s">
        <v>3</v>
      </c>
      <c r="C35" s="87">
        <v>53775.591600000007</v>
      </c>
      <c r="D35" s="82">
        <f t="shared" si="0"/>
        <v>5888.4272802000005</v>
      </c>
      <c r="E35" s="76">
        <f t="shared" si="3"/>
        <v>10755.118320000001</v>
      </c>
      <c r="F35" s="77">
        <f t="shared" si="4"/>
        <v>70419.137200199999</v>
      </c>
      <c r="G35" s="65"/>
      <c r="H35" s="25" t="s">
        <v>40</v>
      </c>
    </row>
    <row r="36" spans="1:8" x14ac:dyDescent="0.3">
      <c r="A36" s="89" t="s">
        <v>13</v>
      </c>
      <c r="B36" s="3" t="s">
        <v>5</v>
      </c>
      <c r="C36" s="44">
        <v>55335.324499999995</v>
      </c>
      <c r="D36" s="83">
        <f t="shared" si="0"/>
        <v>6059.2180327499991</v>
      </c>
      <c r="E36" s="55">
        <f t="shared" si="3"/>
        <v>11067.064899999999</v>
      </c>
      <c r="F36" s="67">
        <f t="shared" si="4"/>
        <v>72461.607432749995</v>
      </c>
      <c r="G36" s="65"/>
      <c r="H36" s="24" t="s">
        <v>33</v>
      </c>
    </row>
    <row r="37" spans="1:8" ht="14.25" customHeight="1" x14ac:dyDescent="0.3">
      <c r="A37" s="36"/>
      <c r="B37" s="3" t="s">
        <v>6</v>
      </c>
      <c r="C37" s="44">
        <v>56941.981999999996</v>
      </c>
      <c r="D37" s="78">
        <f t="shared" si="0"/>
        <v>6235.1470289999997</v>
      </c>
      <c r="E37" s="53">
        <f t="shared" si="3"/>
        <v>11388.3964</v>
      </c>
      <c r="F37" s="67">
        <f t="shared" si="4"/>
        <v>74565.525429000001</v>
      </c>
      <c r="G37" s="65"/>
      <c r="H37" s="106" t="s">
        <v>0</v>
      </c>
    </row>
    <row r="38" spans="1:8" ht="12.75" customHeight="1" x14ac:dyDescent="0.3">
      <c r="A38" s="36"/>
      <c r="B38" s="3" t="s">
        <v>7</v>
      </c>
      <c r="C38" s="45">
        <v>58596.584199999998</v>
      </c>
      <c r="D38" s="79">
        <f t="shared" si="0"/>
        <v>6416.3259699</v>
      </c>
      <c r="E38" s="54">
        <f t="shared" si="3"/>
        <v>11719.31684</v>
      </c>
      <c r="F38" s="68">
        <f t="shared" si="4"/>
        <v>76732.227009900002</v>
      </c>
      <c r="G38" s="65"/>
      <c r="H38" s="103"/>
    </row>
    <row r="39" spans="1:8" ht="13" customHeight="1" x14ac:dyDescent="0.3">
      <c r="A39" s="34" t="s">
        <v>14</v>
      </c>
      <c r="B39" s="7" t="s">
        <v>3</v>
      </c>
      <c r="C39" s="87">
        <v>65413.912499999999</v>
      </c>
      <c r="D39" s="78">
        <f t="shared" si="0"/>
        <v>7162.8234187500002</v>
      </c>
      <c r="E39" s="53">
        <f t="shared" si="3"/>
        <v>13082.782500000001</v>
      </c>
      <c r="F39" s="67">
        <f t="shared" si="4"/>
        <v>85659.518418749998</v>
      </c>
      <c r="G39" s="65"/>
      <c r="H39" s="25" t="s">
        <v>41</v>
      </c>
    </row>
    <row r="40" spans="1:8" x14ac:dyDescent="0.3">
      <c r="A40" s="89" t="s">
        <v>15</v>
      </c>
      <c r="B40" s="3" t="s">
        <v>5</v>
      </c>
      <c r="C40" s="44">
        <v>67322.519600000014</v>
      </c>
      <c r="D40" s="78">
        <f t="shared" si="0"/>
        <v>7371.8158962000016</v>
      </c>
      <c r="E40" s="53">
        <f t="shared" si="3"/>
        <v>13464.503920000003</v>
      </c>
      <c r="F40" s="67">
        <f t="shared" si="4"/>
        <v>88158.839416200019</v>
      </c>
      <c r="G40" s="65"/>
      <c r="H40" s="24" t="s">
        <v>34</v>
      </c>
    </row>
    <row r="41" spans="1:8" x14ac:dyDescent="0.3">
      <c r="A41" s="89"/>
      <c r="B41" s="3" t="s">
        <v>6</v>
      </c>
      <c r="C41" s="44">
        <v>68229.388500000001</v>
      </c>
      <c r="D41" s="78">
        <f t="shared" si="0"/>
        <v>7471.1180407500005</v>
      </c>
      <c r="E41" s="53">
        <f t="shared" si="3"/>
        <v>13645.877700000001</v>
      </c>
      <c r="F41" s="67">
        <f t="shared" si="4"/>
        <v>89346.384240750005</v>
      </c>
      <c r="G41" s="65"/>
      <c r="H41" s="24" t="s">
        <v>35</v>
      </c>
    </row>
    <row r="42" spans="1:8" ht="13.5" thickBot="1" x14ac:dyDescent="0.35">
      <c r="A42" s="37"/>
      <c r="B42" s="38" t="s">
        <v>7</v>
      </c>
      <c r="C42" s="46">
        <v>70200.221699999995</v>
      </c>
      <c r="D42" s="84">
        <f t="shared" si="0"/>
        <v>7686.9242761499991</v>
      </c>
      <c r="E42" s="56">
        <f>C42*20%</f>
        <v>14040.04434</v>
      </c>
      <c r="F42" s="69">
        <f t="shared" si="4"/>
        <v>91927.190316149994</v>
      </c>
      <c r="G42" s="65"/>
      <c r="H42" s="61" t="s">
        <v>0</v>
      </c>
    </row>
    <row r="43" spans="1:8" ht="12.75" customHeight="1" x14ac:dyDescent="0.3">
      <c r="A43" s="18"/>
      <c r="H43"/>
    </row>
    <row r="44" spans="1:8" ht="12.75" customHeight="1" x14ac:dyDescent="0.3">
      <c r="A44" s="18" t="s">
        <v>59</v>
      </c>
      <c r="H44"/>
    </row>
    <row r="45" spans="1:8" ht="12.75" customHeight="1" x14ac:dyDescent="0.3">
      <c r="A45" s="18"/>
      <c r="H45"/>
    </row>
    <row r="46" spans="1:8" ht="13.5" customHeight="1" x14ac:dyDescent="0.3">
      <c r="A46" s="28" t="s">
        <v>43</v>
      </c>
      <c r="H46" s="16"/>
    </row>
    <row r="47" spans="1:8" ht="15" customHeight="1" x14ac:dyDescent="0.25">
      <c r="A47" s="126" t="s">
        <v>50</v>
      </c>
      <c r="B47" s="126"/>
      <c r="C47" s="126"/>
      <c r="D47" s="126"/>
      <c r="E47" s="126"/>
      <c r="F47" s="126"/>
      <c r="G47" s="126"/>
      <c r="H47" s="126"/>
    </row>
    <row r="48" spans="1:8" s="71" customFormat="1" ht="15" customHeight="1" x14ac:dyDescent="0.25">
      <c r="A48" s="70"/>
      <c r="B48" s="70"/>
      <c r="C48" s="70"/>
      <c r="D48" s="70"/>
      <c r="E48" s="70"/>
      <c r="F48" s="70"/>
      <c r="G48" s="70"/>
      <c r="H48" s="70"/>
    </row>
    <row r="49" spans="1:8" ht="12.75" customHeight="1" x14ac:dyDescent="0.25">
      <c r="A49" s="115" t="s">
        <v>1</v>
      </c>
      <c r="B49" s="115"/>
      <c r="C49" s="115"/>
      <c r="D49" s="115"/>
      <c r="E49" s="115"/>
      <c r="F49" s="115"/>
      <c r="G49" s="115"/>
      <c r="H49" s="115"/>
    </row>
    <row r="50" spans="1:8" ht="12.75" customHeight="1" x14ac:dyDescent="0.25">
      <c r="A50" s="102"/>
      <c r="B50" s="102"/>
      <c r="C50" s="102"/>
      <c r="D50" s="102"/>
      <c r="E50" s="102"/>
      <c r="F50" s="102"/>
      <c r="G50" s="72"/>
      <c r="H50" s="102"/>
    </row>
    <row r="51" spans="1:8" ht="42.75" customHeight="1" x14ac:dyDescent="0.25">
      <c r="A51" s="116" t="s">
        <v>75</v>
      </c>
      <c r="B51" s="116"/>
      <c r="C51" s="116"/>
      <c r="D51" s="116"/>
      <c r="E51" s="116"/>
      <c r="F51" s="116"/>
      <c r="G51" s="116"/>
      <c r="H51" s="116"/>
    </row>
    <row r="52" spans="1:8" ht="12.75" customHeight="1" x14ac:dyDescent="0.3">
      <c r="A52" s="17"/>
      <c r="B52" s="12"/>
      <c r="C52" s="47"/>
      <c r="D52" s="47"/>
      <c r="E52" s="47"/>
      <c r="F52" s="47"/>
      <c r="G52" s="66"/>
      <c r="H52" s="5"/>
    </row>
    <row r="53" spans="1:8" ht="12.75" customHeight="1" x14ac:dyDescent="0.3"/>
    <row r="54" spans="1:8" ht="12.75" customHeight="1" x14ac:dyDescent="0.3"/>
    <row r="57" spans="1:8" ht="14" x14ac:dyDescent="0.3">
      <c r="A57" s="100" t="s">
        <v>55</v>
      </c>
    </row>
    <row r="58" spans="1:8" x14ac:dyDescent="0.3">
      <c r="A58"/>
    </row>
    <row r="59" spans="1:8" ht="35" x14ac:dyDescent="0.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BreakPreview" zoomScale="68" zoomScaleNormal="77" zoomScaleSheetLayoutView="68" workbookViewId="0">
      <pane xSplit="3" ySplit="7" topLeftCell="D8" activePane="bottomRight" state="frozen"/>
      <selection pane="topRight" activeCell="D1" sqref="D1"/>
      <selection pane="bottomLeft" activeCell="A8" sqref="A8"/>
      <selection pane="bottomRight" activeCell="F15" sqref="F15"/>
    </sheetView>
  </sheetViews>
  <sheetFormatPr defaultColWidth="8.81640625" defaultRowHeight="13" x14ac:dyDescent="0.3"/>
  <cols>
    <col min="1" max="1" width="32.453125" style="1" customWidth="1"/>
    <col min="2" max="2" width="8.81640625" style="1"/>
    <col min="3" max="3" width="10.36328125" style="42" customWidth="1"/>
    <col min="4" max="4" width="12.81640625" style="43" customWidth="1"/>
    <col min="5" max="5" width="13.54296875" style="43" customWidth="1"/>
    <col min="6" max="6" width="11.90625" style="43" customWidth="1"/>
    <col min="7" max="7" width="5.08984375" style="73" customWidth="1"/>
    <col min="8" max="8" width="106.1796875" style="15" customWidth="1"/>
    <col min="9" max="9" width="1.81640625" customWidth="1"/>
    <col min="10" max="10" width="13.453125" bestFit="1" customWidth="1"/>
  </cols>
  <sheetData>
    <row r="1" spans="1:10" ht="17.5" x14ac:dyDescent="0.35">
      <c r="A1" s="6" t="s">
        <v>65</v>
      </c>
      <c r="H1" s="13"/>
    </row>
    <row r="2" spans="1:10" ht="18" thickBot="1" x14ac:dyDescent="0.4">
      <c r="A2" s="40" t="s">
        <v>62</v>
      </c>
      <c r="H2" s="13"/>
    </row>
    <row r="3" spans="1:10" ht="46.5" customHeight="1" thickBot="1" x14ac:dyDescent="0.4">
      <c r="A3" s="49"/>
      <c r="B3" s="50"/>
      <c r="C3" s="117" t="s">
        <v>68</v>
      </c>
      <c r="D3" s="118"/>
      <c r="E3" s="118"/>
      <c r="F3" s="119"/>
      <c r="G3" s="74"/>
      <c r="H3" s="13"/>
    </row>
    <row r="4" spans="1:10" ht="100.5" customHeight="1" thickBot="1" x14ac:dyDescent="0.4">
      <c r="A4" s="51"/>
      <c r="B4" s="90"/>
      <c r="C4" s="57" t="s">
        <v>46</v>
      </c>
      <c r="D4" s="58" t="s">
        <v>45</v>
      </c>
      <c r="E4" s="58" t="s">
        <v>45</v>
      </c>
      <c r="F4" s="59" t="s">
        <v>23</v>
      </c>
      <c r="G4" s="62"/>
      <c r="H4" s="60" t="s">
        <v>53</v>
      </c>
      <c r="I4" s="4"/>
      <c r="J4" s="4"/>
    </row>
    <row r="5" spans="1:10" ht="16.5" customHeight="1" thickBot="1" x14ac:dyDescent="0.35">
      <c r="A5" s="107" t="s">
        <v>17</v>
      </c>
      <c r="B5" s="108"/>
      <c r="C5" s="8" t="s">
        <v>18</v>
      </c>
      <c r="D5" s="52" t="s">
        <v>19</v>
      </c>
      <c r="E5" s="52" t="s">
        <v>19</v>
      </c>
      <c r="F5" s="85" t="s">
        <v>20</v>
      </c>
      <c r="G5" s="63"/>
      <c r="H5" s="14"/>
    </row>
    <row r="6" spans="1:10" ht="20.5" customHeight="1" x14ac:dyDescent="0.35">
      <c r="A6" s="48" t="s">
        <v>22</v>
      </c>
      <c r="B6" s="109"/>
      <c r="C6" s="120" t="s">
        <v>21</v>
      </c>
      <c r="D6" s="122" t="s">
        <v>72</v>
      </c>
      <c r="E6" s="122" t="s">
        <v>47</v>
      </c>
      <c r="F6" s="124" t="s">
        <v>2</v>
      </c>
      <c r="G6" s="64"/>
      <c r="H6" s="27" t="s">
        <v>42</v>
      </c>
    </row>
    <row r="7" spans="1:10" s="5" customFormat="1" ht="42" customHeight="1" thickBot="1" x14ac:dyDescent="0.4">
      <c r="A7" s="29"/>
      <c r="B7" s="110"/>
      <c r="C7" s="121"/>
      <c r="D7" s="123"/>
      <c r="E7" s="123"/>
      <c r="F7" s="125"/>
      <c r="G7" s="64"/>
      <c r="H7" s="26" t="s">
        <v>49</v>
      </c>
    </row>
    <row r="8" spans="1:10" s="9" customFormat="1" x14ac:dyDescent="0.3">
      <c r="A8" s="30" t="s">
        <v>28</v>
      </c>
      <c r="B8" s="10" t="s">
        <v>3</v>
      </c>
      <c r="C8" s="75">
        <v>22496.355577192335</v>
      </c>
      <c r="D8" s="78">
        <f t="shared" ref="D8:D42" si="0">C8*0.1095</f>
        <v>2463.3509357025605</v>
      </c>
      <c r="E8" s="53">
        <f t="shared" ref="E8" si="1">C8*20%</f>
        <v>4499.2711154384669</v>
      </c>
      <c r="F8" s="67">
        <f t="shared" ref="F8" si="2">C8+D8+E8</f>
        <v>29458.977628333363</v>
      </c>
      <c r="G8" s="65"/>
      <c r="H8" s="19" t="s">
        <v>37</v>
      </c>
      <c r="J8" s="41"/>
    </row>
    <row r="9" spans="1:10" s="9" customFormat="1" x14ac:dyDescent="0.3">
      <c r="A9" s="80"/>
      <c r="B9" s="10" t="s">
        <v>5</v>
      </c>
      <c r="C9" s="44">
        <v>23467.380379993891</v>
      </c>
      <c r="D9" s="78">
        <f t="shared" si="0"/>
        <v>2569.6781516093311</v>
      </c>
      <c r="E9" s="53">
        <f>C9*20%</f>
        <v>4693.4760759987785</v>
      </c>
      <c r="F9" s="67">
        <f>C9+D9+E9</f>
        <v>30730.534607602</v>
      </c>
      <c r="G9" s="65"/>
      <c r="H9" s="81"/>
      <c r="J9" s="41"/>
    </row>
    <row r="10" spans="1:10" s="9" customFormat="1" x14ac:dyDescent="0.3">
      <c r="A10" s="80"/>
      <c r="B10" s="10" t="s">
        <v>6</v>
      </c>
      <c r="C10" s="44">
        <v>24527.020417246877</v>
      </c>
      <c r="D10" s="78">
        <f t="shared" si="0"/>
        <v>2685.7087356885331</v>
      </c>
      <c r="E10" s="53">
        <f>C10*20%</f>
        <v>4905.4040834493753</v>
      </c>
      <c r="F10" s="67">
        <f>C10+D10+E10</f>
        <v>32118.133236384787</v>
      </c>
      <c r="G10" s="65"/>
      <c r="H10" s="81"/>
      <c r="J10" s="41"/>
    </row>
    <row r="11" spans="1:10" s="9" customFormat="1" ht="12.75" customHeight="1" x14ac:dyDescent="0.3">
      <c r="A11" s="31" t="s">
        <v>4</v>
      </c>
      <c r="B11" s="10" t="s">
        <v>7</v>
      </c>
      <c r="C11" s="44">
        <v>25232.040563263872</v>
      </c>
      <c r="D11" s="78">
        <f t="shared" si="0"/>
        <v>2762.908441677394</v>
      </c>
      <c r="E11" s="53">
        <f t="shared" ref="E11:E41" si="3">C11*20%</f>
        <v>5046.4081126527744</v>
      </c>
      <c r="F11" s="67">
        <f t="shared" ref="F11:F42" si="4">C11+D11+E11</f>
        <v>33041.357117594045</v>
      </c>
      <c r="G11" s="65"/>
      <c r="H11" s="103"/>
    </row>
    <row r="12" spans="1:10" s="9" customFormat="1" ht="12.75" customHeight="1" x14ac:dyDescent="0.3">
      <c r="A12" s="32"/>
      <c r="B12" s="10" t="s">
        <v>8</v>
      </c>
      <c r="C12" s="44">
        <v>25957.660008965442</v>
      </c>
      <c r="D12" s="78">
        <f t="shared" si="0"/>
        <v>2842.3637709817158</v>
      </c>
      <c r="E12" s="53">
        <f t="shared" si="3"/>
        <v>5191.532001793089</v>
      </c>
      <c r="F12" s="67">
        <f>C12+D12+E12</f>
        <v>33991.555781740244</v>
      </c>
      <c r="G12" s="65"/>
      <c r="H12" s="103" t="s">
        <v>38</v>
      </c>
    </row>
    <row r="13" spans="1:10" s="9" customFormat="1" ht="12.75" customHeight="1" x14ac:dyDescent="0.3">
      <c r="A13" s="32"/>
      <c r="B13" s="10" t="s">
        <v>9</v>
      </c>
      <c r="C13" s="44">
        <v>26704.037543900751</v>
      </c>
      <c r="D13" s="78">
        <f t="shared" si="0"/>
        <v>2924.0921110571321</v>
      </c>
      <c r="E13" s="53">
        <f t="shared" si="3"/>
        <v>5340.8075087801508</v>
      </c>
      <c r="F13" s="67">
        <f t="shared" si="4"/>
        <v>34968.937163738032</v>
      </c>
      <c r="G13" s="65"/>
      <c r="H13" s="103"/>
    </row>
    <row r="14" spans="1:10" s="9" customFormat="1" ht="12.75" customHeight="1" x14ac:dyDescent="0.3">
      <c r="A14" s="32"/>
      <c r="B14" s="10" t="s">
        <v>10</v>
      </c>
      <c r="C14" s="44">
        <v>27086.699423163605</v>
      </c>
      <c r="D14" s="78">
        <f t="shared" si="0"/>
        <v>2965.9935868364146</v>
      </c>
      <c r="E14" s="53">
        <f t="shared" si="3"/>
        <v>5417.3398846327218</v>
      </c>
      <c r="F14" s="67">
        <f t="shared" si="4"/>
        <v>35470.032894632743</v>
      </c>
      <c r="G14" s="65"/>
      <c r="H14" s="103"/>
    </row>
    <row r="15" spans="1:10" s="9" customFormat="1" ht="12.75" customHeight="1" x14ac:dyDescent="0.3">
      <c r="A15" s="32"/>
      <c r="B15" s="10" t="s">
        <v>16</v>
      </c>
      <c r="C15" s="44">
        <v>27869.142535082749</v>
      </c>
      <c r="D15" s="78">
        <f t="shared" si="0"/>
        <v>3051.6711075915609</v>
      </c>
      <c r="E15" s="53">
        <f t="shared" si="3"/>
        <v>5573.8285070165502</v>
      </c>
      <c r="F15" s="67">
        <f t="shared" si="4"/>
        <v>36494.642149690859</v>
      </c>
      <c r="G15" s="65"/>
      <c r="H15" s="104" t="s">
        <v>0</v>
      </c>
    </row>
    <row r="16" spans="1:10" s="9" customFormat="1" ht="12.75" customHeight="1" x14ac:dyDescent="0.3">
      <c r="A16" s="32"/>
      <c r="B16" s="10" t="s">
        <v>25</v>
      </c>
      <c r="C16" s="44">
        <v>28673.327778515755</v>
      </c>
      <c r="D16" s="78">
        <f t="shared" si="0"/>
        <v>3139.7293917474753</v>
      </c>
      <c r="E16" s="53">
        <f t="shared" si="3"/>
        <v>5734.6655557031518</v>
      </c>
      <c r="F16" s="67">
        <f t="shared" si="4"/>
        <v>37547.722725966378</v>
      </c>
      <c r="G16" s="65"/>
      <c r="H16" s="104"/>
    </row>
    <row r="17" spans="1:8" s="9" customFormat="1" ht="12.75" customHeight="1" x14ac:dyDescent="0.3">
      <c r="A17" s="32"/>
      <c r="B17" s="10" t="s">
        <v>26</v>
      </c>
      <c r="C17" s="44">
        <v>29501.855480542778</v>
      </c>
      <c r="D17" s="78">
        <f t="shared" si="0"/>
        <v>3230.453175119434</v>
      </c>
      <c r="E17" s="53">
        <f t="shared" si="3"/>
        <v>5900.3710961085562</v>
      </c>
      <c r="F17" s="67">
        <f t="shared" si="4"/>
        <v>38632.679751770767</v>
      </c>
      <c r="G17" s="65"/>
      <c r="H17" s="20" t="s">
        <v>36</v>
      </c>
    </row>
    <row r="18" spans="1:8" s="9" customFormat="1" ht="12.75" customHeight="1" x14ac:dyDescent="0.3">
      <c r="A18" s="32"/>
      <c r="B18" s="10" t="s">
        <v>27</v>
      </c>
      <c r="C18" s="44">
        <v>30357.552764913828</v>
      </c>
      <c r="D18" s="78">
        <f t="shared" si="0"/>
        <v>3324.1520277580639</v>
      </c>
      <c r="E18" s="53">
        <f t="shared" si="3"/>
        <v>6071.5105529827661</v>
      </c>
      <c r="F18" s="67">
        <f t="shared" si="4"/>
        <v>39753.215345654658</v>
      </c>
      <c r="G18" s="65"/>
      <c r="H18" s="105" t="s">
        <v>48</v>
      </c>
    </row>
    <row r="19" spans="1:8" s="9" customFormat="1" ht="12.75" customHeight="1" x14ac:dyDescent="0.3">
      <c r="A19" s="32"/>
      <c r="B19" s="10" t="s">
        <v>29</v>
      </c>
      <c r="C19" s="44">
        <v>30924.827855157506</v>
      </c>
      <c r="D19" s="78">
        <f t="shared" si="0"/>
        <v>3386.268650139747</v>
      </c>
      <c r="E19" s="53">
        <f t="shared" si="3"/>
        <v>6184.9655710315019</v>
      </c>
      <c r="F19" s="67">
        <f t="shared" si="4"/>
        <v>40496.062076328759</v>
      </c>
      <c r="G19" s="65"/>
      <c r="H19" s="105"/>
    </row>
    <row r="20" spans="1:8" s="9" customFormat="1" ht="12.75" customHeight="1" x14ac:dyDescent="0.3">
      <c r="A20" s="32"/>
      <c r="B20" s="10" t="s">
        <v>30</v>
      </c>
      <c r="C20" s="44">
        <v>31797.975875985008</v>
      </c>
      <c r="D20" s="78">
        <f t="shared" si="0"/>
        <v>3481.8783584203584</v>
      </c>
      <c r="E20" s="53">
        <f t="shared" si="3"/>
        <v>6359.5951751970024</v>
      </c>
      <c r="F20" s="67">
        <f t="shared" si="4"/>
        <v>41639.44940960237</v>
      </c>
      <c r="G20" s="65"/>
      <c r="H20" s="104"/>
    </row>
    <row r="21" spans="1:8" s="9" customFormat="1" ht="12.75" customHeight="1" x14ac:dyDescent="0.3">
      <c r="A21" s="32"/>
      <c r="B21" s="10" t="s">
        <v>31</v>
      </c>
      <c r="C21" s="44">
        <v>32697.556028500003</v>
      </c>
      <c r="D21" s="78">
        <f t="shared" si="0"/>
        <v>3580.3823851207503</v>
      </c>
      <c r="E21" s="53">
        <f t="shared" si="3"/>
        <v>6539.5112057000006</v>
      </c>
      <c r="F21" s="67">
        <f t="shared" si="4"/>
        <v>42817.449619320752</v>
      </c>
      <c r="G21" s="65"/>
      <c r="H21" s="104"/>
    </row>
    <row r="22" spans="1:8" s="9" customFormat="1" ht="12.75" customHeight="1" x14ac:dyDescent="0.3">
      <c r="A22" s="32"/>
      <c r="B22" s="10" t="s">
        <v>32</v>
      </c>
      <c r="C22" s="44">
        <v>33300.605995250007</v>
      </c>
      <c r="D22" s="78">
        <f t="shared" si="0"/>
        <v>3646.416356479876</v>
      </c>
      <c r="E22" s="53">
        <f t="shared" si="3"/>
        <v>6660.1211990500015</v>
      </c>
      <c r="F22" s="67">
        <f t="shared" si="4"/>
        <v>43607.143550779881</v>
      </c>
      <c r="G22" s="65"/>
      <c r="H22" s="104"/>
    </row>
    <row r="23" spans="1:8" s="9" customFormat="1" ht="12.75" customHeight="1" x14ac:dyDescent="0.3">
      <c r="A23" s="32"/>
      <c r="B23" s="10" t="s">
        <v>51</v>
      </c>
      <c r="C23" s="44">
        <v>34245.142087749999</v>
      </c>
      <c r="D23" s="78">
        <f t="shared" si="0"/>
        <v>3749.8430586086247</v>
      </c>
      <c r="E23" s="53">
        <f t="shared" si="3"/>
        <v>6849.0284175500001</v>
      </c>
      <c r="F23" s="67">
        <f t="shared" si="4"/>
        <v>44844.013563908622</v>
      </c>
      <c r="G23" s="65"/>
      <c r="H23" s="104"/>
    </row>
    <row r="24" spans="1:8" s="9" customFormat="1" ht="12.75" customHeight="1" x14ac:dyDescent="0.3">
      <c r="A24" s="33"/>
      <c r="B24" s="11" t="s">
        <v>52</v>
      </c>
      <c r="C24" s="45">
        <v>35217.702877500007</v>
      </c>
      <c r="D24" s="79">
        <f t="shared" si="0"/>
        <v>3856.3384650862508</v>
      </c>
      <c r="E24" s="54">
        <f t="shared" si="3"/>
        <v>7043.540575500002</v>
      </c>
      <c r="F24" s="68">
        <f t="shared" si="4"/>
        <v>46117.58191808626</v>
      </c>
      <c r="G24" s="65"/>
      <c r="H24" s="22"/>
    </row>
    <row r="25" spans="1:8" ht="12" customHeight="1" x14ac:dyDescent="0.3">
      <c r="A25" s="34" t="s">
        <v>24</v>
      </c>
      <c r="B25" s="3" t="s">
        <v>3</v>
      </c>
      <c r="C25" s="87">
        <v>37874.174412112508</v>
      </c>
      <c r="D25" s="78">
        <f t="shared" si="0"/>
        <v>4147.2220981263199</v>
      </c>
      <c r="E25" s="53">
        <f t="shared" si="3"/>
        <v>7574.8348824225022</v>
      </c>
      <c r="F25" s="67">
        <f t="shared" si="4"/>
        <v>49596.231392661335</v>
      </c>
      <c r="G25" s="65"/>
      <c r="H25" s="23" t="s">
        <v>39</v>
      </c>
    </row>
    <row r="26" spans="1:8" ht="12" customHeight="1" x14ac:dyDescent="0.3">
      <c r="A26" s="35"/>
      <c r="B26" s="3" t="s">
        <v>5</v>
      </c>
      <c r="C26" s="44">
        <v>38417.396737225004</v>
      </c>
      <c r="D26" s="78">
        <f t="shared" si="0"/>
        <v>4206.7049427261381</v>
      </c>
      <c r="E26" s="53">
        <f t="shared" si="3"/>
        <v>7683.4793474450016</v>
      </c>
      <c r="F26" s="67">
        <f t="shared" si="4"/>
        <v>50307.58102739614</v>
      </c>
      <c r="G26" s="65"/>
      <c r="H26" s="86"/>
    </row>
    <row r="27" spans="1:8" ht="12" customHeight="1" x14ac:dyDescent="0.3">
      <c r="A27" s="35"/>
      <c r="B27" s="3" t="s">
        <v>6</v>
      </c>
      <c r="C27" s="44">
        <v>40220.630312500005</v>
      </c>
      <c r="D27" s="78">
        <f t="shared" si="0"/>
        <v>4404.1590192187505</v>
      </c>
      <c r="E27" s="53">
        <f t="shared" si="3"/>
        <v>8044.1260625000014</v>
      </c>
      <c r="F27" s="67">
        <f t="shared" si="4"/>
        <v>52668.915394218755</v>
      </c>
      <c r="G27" s="65"/>
      <c r="H27" s="86"/>
    </row>
    <row r="28" spans="1:8" x14ac:dyDescent="0.3">
      <c r="A28" s="88" t="s">
        <v>11</v>
      </c>
      <c r="B28" s="3" t="s">
        <v>7</v>
      </c>
      <c r="C28" s="44">
        <v>41372.756755000002</v>
      </c>
      <c r="D28" s="78">
        <f t="shared" si="0"/>
        <v>4530.3168646724998</v>
      </c>
      <c r="E28" s="53">
        <f t="shared" si="3"/>
        <v>8274.5513510000001</v>
      </c>
      <c r="F28" s="67">
        <f t="shared" si="4"/>
        <v>54177.624970672507</v>
      </c>
      <c r="G28" s="65"/>
      <c r="H28" s="21"/>
    </row>
    <row r="29" spans="1:8" x14ac:dyDescent="0.3">
      <c r="A29" s="89"/>
      <c r="B29" s="2" t="s">
        <v>8</v>
      </c>
      <c r="C29" s="44">
        <v>42559.135605249998</v>
      </c>
      <c r="D29" s="78">
        <f t="shared" si="0"/>
        <v>4660.2253487748749</v>
      </c>
      <c r="E29" s="53">
        <f t="shared" si="3"/>
        <v>8511.8271210500006</v>
      </c>
      <c r="F29" s="67">
        <f t="shared" si="4"/>
        <v>55731.188075074875</v>
      </c>
      <c r="G29" s="65"/>
      <c r="H29" s="103" t="s">
        <v>0</v>
      </c>
    </row>
    <row r="30" spans="1:8" x14ac:dyDescent="0.3">
      <c r="A30" s="89"/>
      <c r="B30" s="3" t="s">
        <v>9</v>
      </c>
      <c r="C30" s="44">
        <v>43781.842766750007</v>
      </c>
      <c r="D30" s="78">
        <f t="shared" si="0"/>
        <v>4794.1117829591258</v>
      </c>
      <c r="E30" s="53">
        <f t="shared" si="3"/>
        <v>8756.3685533500011</v>
      </c>
      <c r="F30" s="67">
        <f t="shared" si="4"/>
        <v>57332.323103059134</v>
      </c>
      <c r="G30" s="65"/>
      <c r="H30" s="103"/>
    </row>
    <row r="31" spans="1:8" x14ac:dyDescent="0.3">
      <c r="A31" s="89"/>
      <c r="B31" s="3" t="s">
        <v>10</v>
      </c>
      <c r="C31" s="44">
        <v>45040.878239500002</v>
      </c>
      <c r="D31" s="78">
        <f t="shared" si="0"/>
        <v>4931.9761672252498</v>
      </c>
      <c r="E31" s="53">
        <f t="shared" si="3"/>
        <v>9008.1756479000014</v>
      </c>
      <c r="F31" s="67">
        <f t="shared" si="4"/>
        <v>58981.030054625255</v>
      </c>
      <c r="G31" s="65"/>
      <c r="H31" s="24"/>
    </row>
    <row r="32" spans="1:8" x14ac:dyDescent="0.3">
      <c r="A32" s="35"/>
      <c r="B32" s="3" t="s">
        <v>16</v>
      </c>
      <c r="C32" s="44">
        <v>46337.391900250004</v>
      </c>
      <c r="D32" s="78">
        <f t="shared" si="0"/>
        <v>5073.9444130773754</v>
      </c>
      <c r="E32" s="53">
        <f t="shared" si="3"/>
        <v>9267.4783800500009</v>
      </c>
      <c r="F32" s="67">
        <f t="shared" si="4"/>
        <v>60678.814693377382</v>
      </c>
      <c r="G32" s="65"/>
      <c r="H32" s="21"/>
    </row>
    <row r="33" spans="1:8" x14ac:dyDescent="0.3">
      <c r="A33" s="36"/>
      <c r="B33" s="3" t="s">
        <v>25</v>
      </c>
      <c r="C33" s="44">
        <v>47673.123877500009</v>
      </c>
      <c r="D33" s="78">
        <f t="shared" si="0"/>
        <v>5220.2070645862514</v>
      </c>
      <c r="E33" s="53">
        <f t="shared" si="3"/>
        <v>9534.6247755000022</v>
      </c>
      <c r="F33" s="67">
        <f t="shared" si="4"/>
        <v>62427.955717586265</v>
      </c>
      <c r="G33" s="65"/>
      <c r="H33" s="39" t="s">
        <v>44</v>
      </c>
    </row>
    <row r="34" spans="1:8" ht="13.5" thickBot="1" x14ac:dyDescent="0.35">
      <c r="A34" s="36"/>
      <c r="B34" s="3" t="s">
        <v>26</v>
      </c>
      <c r="C34" s="45">
        <v>49048.409946250009</v>
      </c>
      <c r="D34" s="79">
        <f t="shared" si="0"/>
        <v>5370.8008891143763</v>
      </c>
      <c r="E34" s="54">
        <f t="shared" si="3"/>
        <v>9809.6819892500025</v>
      </c>
      <c r="F34" s="68">
        <f t="shared" si="4"/>
        <v>64228.892824614391</v>
      </c>
      <c r="G34" s="65"/>
      <c r="H34" s="22"/>
    </row>
    <row r="35" spans="1:8" ht="13" customHeight="1" x14ac:dyDescent="0.3">
      <c r="A35" s="34" t="s">
        <v>12</v>
      </c>
      <c r="B35" s="7" t="s">
        <v>3</v>
      </c>
      <c r="C35" s="87">
        <v>54716.664453000012</v>
      </c>
      <c r="D35" s="82">
        <f t="shared" si="0"/>
        <v>5991.4747576035015</v>
      </c>
      <c r="E35" s="76">
        <f t="shared" si="3"/>
        <v>10943.332890600002</v>
      </c>
      <c r="F35" s="77">
        <f t="shared" si="4"/>
        <v>71651.472101203515</v>
      </c>
      <c r="G35" s="65"/>
      <c r="H35" s="25" t="s">
        <v>40</v>
      </c>
    </row>
    <row r="36" spans="1:8" x14ac:dyDescent="0.3">
      <c r="A36" s="89" t="s">
        <v>13</v>
      </c>
      <c r="B36" s="3" t="s">
        <v>5</v>
      </c>
      <c r="C36" s="44">
        <v>56303.692678749998</v>
      </c>
      <c r="D36" s="83">
        <f t="shared" si="0"/>
        <v>6165.2543483231248</v>
      </c>
      <c r="E36" s="55">
        <f t="shared" si="3"/>
        <v>11260.738535750001</v>
      </c>
      <c r="F36" s="67">
        <f t="shared" si="4"/>
        <v>73729.685562823128</v>
      </c>
      <c r="G36" s="65"/>
      <c r="H36" s="24" t="s">
        <v>33</v>
      </c>
    </row>
    <row r="37" spans="1:8" ht="14.25" customHeight="1" x14ac:dyDescent="0.3">
      <c r="A37" s="36"/>
      <c r="B37" s="3" t="s">
        <v>6</v>
      </c>
      <c r="C37" s="44">
        <v>57938.466684999999</v>
      </c>
      <c r="D37" s="78">
        <f t="shared" si="0"/>
        <v>6344.2621020075003</v>
      </c>
      <c r="E37" s="53">
        <f t="shared" si="3"/>
        <v>11587.693337000001</v>
      </c>
      <c r="F37" s="67">
        <f t="shared" si="4"/>
        <v>75870.422124007498</v>
      </c>
      <c r="G37" s="65"/>
      <c r="H37" s="106" t="s">
        <v>0</v>
      </c>
    </row>
    <row r="38" spans="1:8" ht="12.75" customHeight="1" x14ac:dyDescent="0.3">
      <c r="A38" s="36"/>
      <c r="B38" s="3" t="s">
        <v>7</v>
      </c>
      <c r="C38" s="45">
        <v>59622.024423499999</v>
      </c>
      <c r="D38" s="79">
        <f t="shared" si="0"/>
        <v>6528.61167437325</v>
      </c>
      <c r="E38" s="54">
        <f t="shared" si="3"/>
        <v>11924.404884700001</v>
      </c>
      <c r="F38" s="68">
        <f t="shared" si="4"/>
        <v>78075.040982573264</v>
      </c>
      <c r="G38" s="65"/>
      <c r="H38" s="103"/>
    </row>
    <row r="39" spans="1:8" ht="13" customHeight="1" x14ac:dyDescent="0.3">
      <c r="A39" s="34" t="s">
        <v>14</v>
      </c>
      <c r="B39" s="7" t="s">
        <v>3</v>
      </c>
      <c r="C39" s="87">
        <v>66558.655968749998</v>
      </c>
      <c r="D39" s="78">
        <f t="shared" si="0"/>
        <v>7288.1728285781246</v>
      </c>
      <c r="E39" s="53">
        <f t="shared" si="3"/>
        <v>13311.73119375</v>
      </c>
      <c r="F39" s="67">
        <f t="shared" si="4"/>
        <v>87158.559991078131</v>
      </c>
      <c r="G39" s="65"/>
      <c r="H39" s="25" t="s">
        <v>41</v>
      </c>
    </row>
    <row r="40" spans="1:8" x14ac:dyDescent="0.3">
      <c r="A40" s="89" t="s">
        <v>15</v>
      </c>
      <c r="B40" s="3" t="s">
        <v>5</v>
      </c>
      <c r="C40" s="44">
        <v>68500.663693000024</v>
      </c>
      <c r="D40" s="78">
        <f t="shared" si="0"/>
        <v>7500.822674383503</v>
      </c>
      <c r="E40" s="53">
        <f t="shared" si="3"/>
        <v>13700.132738600005</v>
      </c>
      <c r="F40" s="67">
        <f t="shared" si="4"/>
        <v>89701.619105983526</v>
      </c>
      <c r="G40" s="65"/>
      <c r="H40" s="24" t="s">
        <v>34</v>
      </c>
    </row>
    <row r="41" spans="1:8" x14ac:dyDescent="0.3">
      <c r="A41" s="89"/>
      <c r="B41" s="3" t="s">
        <v>6</v>
      </c>
      <c r="C41" s="44">
        <v>69423.402798750001</v>
      </c>
      <c r="D41" s="78">
        <f t="shared" si="0"/>
        <v>7601.8626064631253</v>
      </c>
      <c r="E41" s="53">
        <f t="shared" si="3"/>
        <v>13884.680559750001</v>
      </c>
      <c r="F41" s="67">
        <f t="shared" si="4"/>
        <v>90909.945964963132</v>
      </c>
      <c r="G41" s="65"/>
      <c r="H41" s="24" t="s">
        <v>35</v>
      </c>
    </row>
    <row r="42" spans="1:8" ht="13.5" thickBot="1" x14ac:dyDescent="0.35">
      <c r="A42" s="37"/>
      <c r="B42" s="38" t="s">
        <v>7</v>
      </c>
      <c r="C42" s="46">
        <v>71428.725579749997</v>
      </c>
      <c r="D42" s="84">
        <f t="shared" si="0"/>
        <v>7821.4454509826246</v>
      </c>
      <c r="E42" s="56">
        <f>C42*20%</f>
        <v>14285.74511595</v>
      </c>
      <c r="F42" s="69">
        <f t="shared" si="4"/>
        <v>93535.916146682634</v>
      </c>
      <c r="G42" s="65"/>
      <c r="H42" s="61" t="s">
        <v>0</v>
      </c>
    </row>
    <row r="43" spans="1:8" ht="12.75" customHeight="1" x14ac:dyDescent="0.3">
      <c r="A43" s="18"/>
      <c r="H43"/>
    </row>
    <row r="44" spans="1:8" ht="12.75" customHeight="1" x14ac:dyDescent="0.3">
      <c r="A44" s="18" t="s">
        <v>59</v>
      </c>
      <c r="H44"/>
    </row>
    <row r="45" spans="1:8" ht="12.75" customHeight="1" x14ac:dyDescent="0.3">
      <c r="A45" s="18"/>
      <c r="H45"/>
    </row>
    <row r="46" spans="1:8" ht="13.5" customHeight="1" x14ac:dyDescent="0.3">
      <c r="A46" s="28" t="s">
        <v>43</v>
      </c>
      <c r="H46" s="16"/>
    </row>
    <row r="47" spans="1:8" ht="15" customHeight="1" x14ac:dyDescent="0.25">
      <c r="A47" s="126" t="s">
        <v>50</v>
      </c>
      <c r="B47" s="126"/>
      <c r="C47" s="126"/>
      <c r="D47" s="126"/>
      <c r="E47" s="126"/>
      <c r="F47" s="126"/>
      <c r="G47" s="126"/>
      <c r="H47" s="126"/>
    </row>
    <row r="48" spans="1:8" s="71" customFormat="1" ht="15" customHeight="1" x14ac:dyDescent="0.25">
      <c r="A48" s="70"/>
      <c r="B48" s="70"/>
      <c r="C48" s="70"/>
      <c r="D48" s="70"/>
      <c r="E48" s="70"/>
      <c r="F48" s="70"/>
      <c r="G48" s="70"/>
      <c r="H48" s="70"/>
    </row>
    <row r="49" spans="1:8" ht="12.75" customHeight="1" x14ac:dyDescent="0.25">
      <c r="A49" s="115" t="s">
        <v>1</v>
      </c>
      <c r="B49" s="115"/>
      <c r="C49" s="115"/>
      <c r="D49" s="115"/>
      <c r="E49" s="115"/>
      <c r="F49" s="115"/>
      <c r="G49" s="115"/>
      <c r="H49" s="115"/>
    </row>
    <row r="50" spans="1:8" ht="12.75" customHeight="1" x14ac:dyDescent="0.25">
      <c r="A50" s="102"/>
      <c r="B50" s="102"/>
      <c r="C50" s="102"/>
      <c r="D50" s="102"/>
      <c r="E50" s="102"/>
      <c r="F50" s="102"/>
      <c r="G50" s="72"/>
      <c r="H50" s="102"/>
    </row>
    <row r="51" spans="1:8" ht="42.75" customHeight="1" x14ac:dyDescent="0.25">
      <c r="A51" s="116" t="s">
        <v>75</v>
      </c>
      <c r="B51" s="116"/>
      <c r="C51" s="116"/>
      <c r="D51" s="116"/>
      <c r="E51" s="116"/>
      <c r="F51" s="116"/>
      <c r="G51" s="116"/>
      <c r="H51" s="116"/>
    </row>
    <row r="52" spans="1:8" ht="12.75" customHeight="1" x14ac:dyDescent="0.3">
      <c r="A52" s="17"/>
      <c r="B52" s="12"/>
      <c r="C52" s="47"/>
      <c r="D52" s="47"/>
      <c r="E52" s="47"/>
      <c r="F52" s="47"/>
      <c r="G52" s="66"/>
      <c r="H52" s="5"/>
    </row>
    <row r="53" spans="1:8" ht="12.75" customHeight="1" x14ac:dyDescent="0.3"/>
    <row r="54" spans="1:8" ht="12.75" customHeight="1" x14ac:dyDescent="0.3"/>
    <row r="57" spans="1:8" ht="14" x14ac:dyDescent="0.3">
      <c r="A57" s="100" t="s">
        <v>55</v>
      </c>
    </row>
    <row r="58" spans="1:8" x14ac:dyDescent="0.3">
      <c r="A58"/>
    </row>
    <row r="59" spans="1:8" ht="35" x14ac:dyDescent="0.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BreakPreview" zoomScale="68" zoomScaleNormal="77" zoomScaleSheetLayoutView="68" workbookViewId="0">
      <pane xSplit="3" ySplit="7" topLeftCell="D8" activePane="bottomRight" state="frozen"/>
      <selection pane="topRight" activeCell="D1" sqref="D1"/>
      <selection pane="bottomLeft" activeCell="A8" sqref="A8"/>
      <selection pane="bottomRight" activeCell="D28" sqref="D28"/>
    </sheetView>
  </sheetViews>
  <sheetFormatPr defaultColWidth="8.81640625" defaultRowHeight="13" x14ac:dyDescent="0.3"/>
  <cols>
    <col min="1" max="1" width="32.453125" style="1" customWidth="1"/>
    <col min="2" max="2" width="8.81640625" style="1"/>
    <col min="3" max="3" width="10.36328125" style="42" customWidth="1"/>
    <col min="4" max="4" width="12.81640625" style="43" customWidth="1"/>
    <col min="5" max="5" width="13.54296875" style="43" customWidth="1"/>
    <col min="6" max="6" width="11.90625" style="43" customWidth="1"/>
    <col min="7" max="7" width="5.08984375" style="73" customWidth="1"/>
    <col min="8" max="8" width="106.1796875" style="15" customWidth="1"/>
    <col min="9" max="9" width="1.81640625" customWidth="1"/>
    <col min="10" max="10" width="13.453125" bestFit="1" customWidth="1"/>
  </cols>
  <sheetData>
    <row r="1" spans="1:10" ht="17.5" x14ac:dyDescent="0.35">
      <c r="A1" s="6" t="s">
        <v>65</v>
      </c>
      <c r="H1" s="13"/>
    </row>
    <row r="2" spans="1:10" ht="18" thickBot="1" x14ac:dyDescent="0.4">
      <c r="A2" s="40" t="s">
        <v>63</v>
      </c>
      <c r="H2" s="13"/>
    </row>
    <row r="3" spans="1:10" ht="46.5" customHeight="1" thickBot="1" x14ac:dyDescent="0.4">
      <c r="A3" s="49"/>
      <c r="B3" s="50"/>
      <c r="C3" s="117" t="s">
        <v>69</v>
      </c>
      <c r="D3" s="118"/>
      <c r="E3" s="118"/>
      <c r="F3" s="119"/>
      <c r="G3" s="74"/>
      <c r="H3" s="13"/>
    </row>
    <row r="4" spans="1:10" ht="100.5" customHeight="1" thickBot="1" x14ac:dyDescent="0.4">
      <c r="A4" s="51"/>
      <c r="B4" s="90"/>
      <c r="C4" s="57" t="s">
        <v>46</v>
      </c>
      <c r="D4" s="58" t="s">
        <v>45</v>
      </c>
      <c r="E4" s="58" t="s">
        <v>45</v>
      </c>
      <c r="F4" s="59" t="s">
        <v>23</v>
      </c>
      <c r="G4" s="62"/>
      <c r="H4" s="60" t="s">
        <v>53</v>
      </c>
      <c r="I4" s="4"/>
      <c r="J4" s="4"/>
    </row>
    <row r="5" spans="1:10" ht="16.5" customHeight="1" thickBot="1" x14ac:dyDescent="0.35">
      <c r="A5" s="107" t="s">
        <v>17</v>
      </c>
      <c r="B5" s="108"/>
      <c r="C5" s="8" t="s">
        <v>18</v>
      </c>
      <c r="D5" s="52" t="s">
        <v>19</v>
      </c>
      <c r="E5" s="52" t="s">
        <v>19</v>
      </c>
      <c r="F5" s="85" t="s">
        <v>20</v>
      </c>
      <c r="G5" s="63"/>
      <c r="H5" s="14"/>
    </row>
    <row r="6" spans="1:10" ht="20.5" customHeight="1" x14ac:dyDescent="0.35">
      <c r="A6" s="48" t="s">
        <v>22</v>
      </c>
      <c r="B6" s="109"/>
      <c r="C6" s="120" t="s">
        <v>21</v>
      </c>
      <c r="D6" s="122" t="s">
        <v>73</v>
      </c>
      <c r="E6" s="122" t="s">
        <v>47</v>
      </c>
      <c r="F6" s="124" t="s">
        <v>2</v>
      </c>
      <c r="G6" s="64"/>
      <c r="H6" s="27" t="s">
        <v>42</v>
      </c>
    </row>
    <row r="7" spans="1:10" s="5" customFormat="1" ht="42" customHeight="1" thickBot="1" x14ac:dyDescent="0.4">
      <c r="A7" s="29"/>
      <c r="B7" s="110"/>
      <c r="C7" s="121"/>
      <c r="D7" s="123"/>
      <c r="E7" s="123"/>
      <c r="F7" s="125"/>
      <c r="G7" s="64"/>
      <c r="H7" s="26" t="s">
        <v>49</v>
      </c>
    </row>
    <row r="8" spans="1:10" s="9" customFormat="1" x14ac:dyDescent="0.3">
      <c r="A8" s="30" t="s">
        <v>28</v>
      </c>
      <c r="B8" s="10" t="s">
        <v>3</v>
      </c>
      <c r="C8" s="75">
        <v>22608.837355078293</v>
      </c>
      <c r="D8" s="78">
        <f t="shared" ref="D8:D42" si="0">C8*0.1105</f>
        <v>2498.2765277361514</v>
      </c>
      <c r="E8" s="53">
        <f t="shared" ref="E8" si="1">C8*20%</f>
        <v>4521.7674710156589</v>
      </c>
      <c r="F8" s="67">
        <f t="shared" ref="F8" si="2">C8+D8+E8</f>
        <v>29628.881353830104</v>
      </c>
      <c r="G8" s="65"/>
      <c r="H8" s="19" t="s">
        <v>37</v>
      </c>
      <c r="J8" s="41"/>
    </row>
    <row r="9" spans="1:10" s="9" customFormat="1" x14ac:dyDescent="0.3">
      <c r="A9" s="80"/>
      <c r="B9" s="10" t="s">
        <v>5</v>
      </c>
      <c r="C9" s="44">
        <v>23584.717281893856</v>
      </c>
      <c r="D9" s="78">
        <f t="shared" si="0"/>
        <v>2606.1112596492712</v>
      </c>
      <c r="E9" s="53">
        <f>C9*20%</f>
        <v>4716.9434563787718</v>
      </c>
      <c r="F9" s="67">
        <f>C9+D9+E9</f>
        <v>30907.7719979219</v>
      </c>
      <c r="G9" s="65"/>
      <c r="H9" s="81"/>
      <c r="J9" s="41"/>
    </row>
    <row r="10" spans="1:10" s="9" customFormat="1" x14ac:dyDescent="0.3">
      <c r="A10" s="80"/>
      <c r="B10" s="10" t="s">
        <v>6</v>
      </c>
      <c r="C10" s="44">
        <v>24649.655519333108</v>
      </c>
      <c r="D10" s="78">
        <f t="shared" si="0"/>
        <v>2723.7869348863082</v>
      </c>
      <c r="E10" s="53">
        <f>C10*20%</f>
        <v>4929.9311038666219</v>
      </c>
      <c r="F10" s="67">
        <f>C10+D10+E10</f>
        <v>32303.373558086038</v>
      </c>
      <c r="G10" s="65"/>
      <c r="H10" s="81"/>
      <c r="J10" s="41"/>
    </row>
    <row r="11" spans="1:10" s="9" customFormat="1" ht="12.75" customHeight="1" x14ac:dyDescent="0.3">
      <c r="A11" s="31" t="s">
        <v>4</v>
      </c>
      <c r="B11" s="10" t="s">
        <v>7</v>
      </c>
      <c r="C11" s="44">
        <v>25358.20076608019</v>
      </c>
      <c r="D11" s="78">
        <f t="shared" si="0"/>
        <v>2802.0811846518609</v>
      </c>
      <c r="E11" s="53">
        <f t="shared" ref="E11:E41" si="3">C11*20%</f>
        <v>5071.640153216038</v>
      </c>
      <c r="F11" s="67">
        <f t="shared" ref="F11:F42" si="4">C11+D11+E11</f>
        <v>33231.922103948091</v>
      </c>
      <c r="G11" s="65"/>
      <c r="H11" s="103"/>
    </row>
    <row r="12" spans="1:10" s="9" customFormat="1" ht="12.75" customHeight="1" x14ac:dyDescent="0.3">
      <c r="A12" s="32"/>
      <c r="B12" s="10" t="s">
        <v>8</v>
      </c>
      <c r="C12" s="44">
        <v>26087.048309010264</v>
      </c>
      <c r="D12" s="78">
        <f t="shared" si="0"/>
        <v>2882.6188381456341</v>
      </c>
      <c r="E12" s="53">
        <f t="shared" si="3"/>
        <v>5217.4096618020531</v>
      </c>
      <c r="F12" s="67">
        <f>C12+D12+E12</f>
        <v>34187.076808957951</v>
      </c>
      <c r="G12" s="65"/>
      <c r="H12" s="103" t="s">
        <v>38</v>
      </c>
    </row>
    <row r="13" spans="1:10" s="9" customFormat="1" ht="12.75" customHeight="1" x14ac:dyDescent="0.3">
      <c r="A13" s="32"/>
      <c r="B13" s="10" t="s">
        <v>9</v>
      </c>
      <c r="C13" s="44">
        <v>26837.557731620251</v>
      </c>
      <c r="D13" s="78">
        <f t="shared" si="0"/>
        <v>2965.5501293440379</v>
      </c>
      <c r="E13" s="53">
        <f t="shared" si="3"/>
        <v>5367.5115463240509</v>
      </c>
      <c r="F13" s="67">
        <f t="shared" si="4"/>
        <v>35170.619407288337</v>
      </c>
      <c r="G13" s="65"/>
      <c r="H13" s="103"/>
    </row>
    <row r="14" spans="1:10" s="9" customFormat="1" ht="12.75" customHeight="1" x14ac:dyDescent="0.3">
      <c r="A14" s="32"/>
      <c r="B14" s="10" t="s">
        <v>10</v>
      </c>
      <c r="C14" s="44">
        <v>27222.132920279422</v>
      </c>
      <c r="D14" s="78">
        <f t="shared" si="0"/>
        <v>3008.0456876908761</v>
      </c>
      <c r="E14" s="53">
        <f t="shared" si="3"/>
        <v>5444.4265840558846</v>
      </c>
      <c r="F14" s="67">
        <f t="shared" si="4"/>
        <v>35674.605192026182</v>
      </c>
      <c r="G14" s="65"/>
      <c r="H14" s="103"/>
    </row>
    <row r="15" spans="1:10" s="9" customFormat="1" ht="12.75" customHeight="1" x14ac:dyDescent="0.3">
      <c r="A15" s="32"/>
      <c r="B15" s="10" t="s">
        <v>16</v>
      </c>
      <c r="C15" s="44">
        <v>28008.48824775816</v>
      </c>
      <c r="D15" s="78">
        <f t="shared" si="0"/>
        <v>3094.9379513772765</v>
      </c>
      <c r="E15" s="53">
        <f t="shared" si="3"/>
        <v>5601.6976495516319</v>
      </c>
      <c r="F15" s="67">
        <f t="shared" si="4"/>
        <v>36705.123848687072</v>
      </c>
      <c r="G15" s="65"/>
      <c r="H15" s="104" t="s">
        <v>0</v>
      </c>
    </row>
    <row r="16" spans="1:10" s="9" customFormat="1" ht="12.75" customHeight="1" x14ac:dyDescent="0.3">
      <c r="A16" s="32"/>
      <c r="B16" s="10" t="s">
        <v>25</v>
      </c>
      <c r="C16" s="44">
        <v>28816.294417408328</v>
      </c>
      <c r="D16" s="78">
        <f t="shared" si="0"/>
        <v>3184.2005331236201</v>
      </c>
      <c r="E16" s="53">
        <f t="shared" si="3"/>
        <v>5763.2588834816661</v>
      </c>
      <c r="F16" s="67">
        <f t="shared" si="4"/>
        <v>37763.753834013616</v>
      </c>
      <c r="G16" s="65"/>
      <c r="H16" s="104"/>
    </row>
    <row r="17" spans="1:8" s="9" customFormat="1" ht="12.75" customHeight="1" x14ac:dyDescent="0.3">
      <c r="A17" s="32"/>
      <c r="B17" s="10" t="s">
        <v>26</v>
      </c>
      <c r="C17" s="44">
        <v>29649.364757945488</v>
      </c>
      <c r="D17" s="78">
        <f t="shared" si="0"/>
        <v>3276.2548057529766</v>
      </c>
      <c r="E17" s="53">
        <f t="shared" si="3"/>
        <v>5929.8729515890982</v>
      </c>
      <c r="F17" s="67">
        <f t="shared" si="4"/>
        <v>38855.492515287558</v>
      </c>
      <c r="G17" s="65"/>
      <c r="H17" s="20" t="s">
        <v>36</v>
      </c>
    </row>
    <row r="18" spans="1:8" s="9" customFormat="1" ht="12.75" customHeight="1" x14ac:dyDescent="0.3">
      <c r="A18" s="32"/>
      <c r="B18" s="10" t="s">
        <v>27</v>
      </c>
      <c r="C18" s="44">
        <v>30509.340528738394</v>
      </c>
      <c r="D18" s="78">
        <f t="shared" si="0"/>
        <v>3371.2821284255924</v>
      </c>
      <c r="E18" s="53">
        <f t="shared" si="3"/>
        <v>6101.8681057476788</v>
      </c>
      <c r="F18" s="67">
        <f t="shared" si="4"/>
        <v>39982.490762911664</v>
      </c>
      <c r="G18" s="65"/>
      <c r="H18" s="105" t="s">
        <v>48</v>
      </c>
    </row>
    <row r="19" spans="1:8" s="9" customFormat="1" ht="12.75" customHeight="1" x14ac:dyDescent="0.3">
      <c r="A19" s="32"/>
      <c r="B19" s="10" t="s">
        <v>29</v>
      </c>
      <c r="C19" s="44">
        <v>31079.45199443329</v>
      </c>
      <c r="D19" s="78">
        <f t="shared" si="0"/>
        <v>3434.2794453848787</v>
      </c>
      <c r="E19" s="53">
        <f t="shared" si="3"/>
        <v>6215.8903988866587</v>
      </c>
      <c r="F19" s="67">
        <f t="shared" si="4"/>
        <v>40729.621838704828</v>
      </c>
      <c r="G19" s="65"/>
      <c r="H19" s="105"/>
    </row>
    <row r="20" spans="1:8" s="9" customFormat="1" ht="12.75" customHeight="1" x14ac:dyDescent="0.3">
      <c r="A20" s="32"/>
      <c r="B20" s="10" t="s">
        <v>30</v>
      </c>
      <c r="C20" s="44">
        <v>31956.96575536493</v>
      </c>
      <c r="D20" s="78">
        <f t="shared" si="0"/>
        <v>3531.244715967825</v>
      </c>
      <c r="E20" s="53">
        <f t="shared" si="3"/>
        <v>6391.3931510729863</v>
      </c>
      <c r="F20" s="67">
        <f t="shared" si="4"/>
        <v>41879.603622405746</v>
      </c>
      <c r="G20" s="65"/>
      <c r="H20" s="104"/>
    </row>
    <row r="21" spans="1:8" s="9" customFormat="1" ht="12.75" customHeight="1" x14ac:dyDescent="0.3">
      <c r="A21" s="32"/>
      <c r="B21" s="10" t="s">
        <v>31</v>
      </c>
      <c r="C21" s="44">
        <v>32697.556028500003</v>
      </c>
      <c r="D21" s="78">
        <f t="shared" si="0"/>
        <v>3613.0799411492503</v>
      </c>
      <c r="E21" s="53">
        <f t="shared" si="3"/>
        <v>6539.5112057000006</v>
      </c>
      <c r="F21" s="67">
        <f t="shared" si="4"/>
        <v>42850.147175349251</v>
      </c>
      <c r="G21" s="65"/>
      <c r="H21" s="104"/>
    </row>
    <row r="22" spans="1:8" s="9" customFormat="1" ht="12.75" customHeight="1" x14ac:dyDescent="0.3">
      <c r="A22" s="32"/>
      <c r="B22" s="10" t="s">
        <v>32</v>
      </c>
      <c r="C22" s="44">
        <v>33300.605995250007</v>
      </c>
      <c r="D22" s="78">
        <f t="shared" si="0"/>
        <v>3679.7169624751259</v>
      </c>
      <c r="E22" s="53">
        <f t="shared" si="3"/>
        <v>6660.1211990500015</v>
      </c>
      <c r="F22" s="67">
        <f t="shared" si="4"/>
        <v>43640.444156775135</v>
      </c>
      <c r="G22" s="65"/>
      <c r="H22" s="104"/>
    </row>
    <row r="23" spans="1:8" s="9" customFormat="1" ht="12.75" customHeight="1" x14ac:dyDescent="0.3">
      <c r="A23" s="32"/>
      <c r="B23" s="10" t="s">
        <v>51</v>
      </c>
      <c r="C23" s="44">
        <v>34245.142087749999</v>
      </c>
      <c r="D23" s="78">
        <f t="shared" si="0"/>
        <v>3784.0882006963748</v>
      </c>
      <c r="E23" s="53">
        <f t="shared" si="3"/>
        <v>6849.0284175500001</v>
      </c>
      <c r="F23" s="67">
        <f t="shared" si="4"/>
        <v>44878.25870599637</v>
      </c>
      <c r="G23" s="65"/>
      <c r="H23" s="104"/>
    </row>
    <row r="24" spans="1:8" s="9" customFormat="1" ht="12.75" customHeight="1" x14ac:dyDescent="0.3">
      <c r="A24" s="33"/>
      <c r="B24" s="11" t="s">
        <v>52</v>
      </c>
      <c r="C24" s="45">
        <v>35217.702877500007</v>
      </c>
      <c r="D24" s="79">
        <f t="shared" si="0"/>
        <v>3891.5561679637508</v>
      </c>
      <c r="E24" s="54">
        <f t="shared" si="3"/>
        <v>7043.540575500002</v>
      </c>
      <c r="F24" s="68">
        <f t="shared" si="4"/>
        <v>46152.799620963764</v>
      </c>
      <c r="G24" s="65"/>
      <c r="H24" s="22"/>
    </row>
    <row r="25" spans="1:8" ht="12" customHeight="1" x14ac:dyDescent="0.3">
      <c r="A25" s="34" t="s">
        <v>24</v>
      </c>
      <c r="B25" s="3" t="s">
        <v>3</v>
      </c>
      <c r="C25" s="87">
        <v>37874.174412112508</v>
      </c>
      <c r="D25" s="78">
        <f t="shared" si="0"/>
        <v>4185.0962725384325</v>
      </c>
      <c r="E25" s="53">
        <f t="shared" si="3"/>
        <v>7574.8348824225022</v>
      </c>
      <c r="F25" s="67">
        <f t="shared" si="4"/>
        <v>49634.105567073442</v>
      </c>
      <c r="G25" s="65"/>
      <c r="H25" s="23" t="s">
        <v>39</v>
      </c>
    </row>
    <row r="26" spans="1:8" ht="12" customHeight="1" x14ac:dyDescent="0.3">
      <c r="A26" s="35"/>
      <c r="B26" s="3" t="s">
        <v>5</v>
      </c>
      <c r="C26" s="44">
        <v>38417.396737225004</v>
      </c>
      <c r="D26" s="78">
        <f t="shared" si="0"/>
        <v>4245.1223394633635</v>
      </c>
      <c r="E26" s="53">
        <f t="shared" si="3"/>
        <v>7683.4793474450016</v>
      </c>
      <c r="F26" s="67">
        <f t="shared" si="4"/>
        <v>50345.998424133373</v>
      </c>
      <c r="G26" s="65"/>
      <c r="H26" s="86"/>
    </row>
    <row r="27" spans="1:8" ht="12" customHeight="1" x14ac:dyDescent="0.3">
      <c r="A27" s="35"/>
      <c r="B27" s="3" t="s">
        <v>6</v>
      </c>
      <c r="C27" s="44">
        <v>40220.630312500005</v>
      </c>
      <c r="D27" s="78">
        <f t="shared" si="0"/>
        <v>4444.3796495312508</v>
      </c>
      <c r="E27" s="53">
        <f t="shared" si="3"/>
        <v>8044.1260625000014</v>
      </c>
      <c r="F27" s="67">
        <f t="shared" si="4"/>
        <v>52709.136024531253</v>
      </c>
      <c r="G27" s="65"/>
      <c r="H27" s="86"/>
    </row>
    <row r="28" spans="1:8" x14ac:dyDescent="0.3">
      <c r="A28" s="88" t="s">
        <v>11</v>
      </c>
      <c r="B28" s="3" t="s">
        <v>7</v>
      </c>
      <c r="C28" s="44">
        <v>41372.756755000002</v>
      </c>
      <c r="D28" s="78">
        <f t="shared" si="0"/>
        <v>4571.6896214275002</v>
      </c>
      <c r="E28" s="53">
        <f t="shared" si="3"/>
        <v>8274.5513510000001</v>
      </c>
      <c r="F28" s="67">
        <f t="shared" si="4"/>
        <v>54218.997727427501</v>
      </c>
      <c r="G28" s="65"/>
      <c r="H28" s="21"/>
    </row>
    <row r="29" spans="1:8" x14ac:dyDescent="0.3">
      <c r="A29" s="89"/>
      <c r="B29" s="2" t="s">
        <v>8</v>
      </c>
      <c r="C29" s="44">
        <v>42559.135605249998</v>
      </c>
      <c r="D29" s="78">
        <f t="shared" si="0"/>
        <v>4702.7844843801249</v>
      </c>
      <c r="E29" s="53">
        <f t="shared" si="3"/>
        <v>8511.8271210500006</v>
      </c>
      <c r="F29" s="67">
        <f t="shared" si="4"/>
        <v>55773.747210680121</v>
      </c>
      <c r="G29" s="65"/>
      <c r="H29" s="103" t="s">
        <v>0</v>
      </c>
    </row>
    <row r="30" spans="1:8" x14ac:dyDescent="0.3">
      <c r="A30" s="89"/>
      <c r="B30" s="3" t="s">
        <v>9</v>
      </c>
      <c r="C30" s="44">
        <v>43781.842766750007</v>
      </c>
      <c r="D30" s="78">
        <f t="shared" si="0"/>
        <v>4837.8936257258756</v>
      </c>
      <c r="E30" s="53">
        <f t="shared" si="3"/>
        <v>8756.3685533500011</v>
      </c>
      <c r="F30" s="67">
        <f t="shared" si="4"/>
        <v>57376.104945825886</v>
      </c>
      <c r="G30" s="65"/>
      <c r="H30" s="103"/>
    </row>
    <row r="31" spans="1:8" x14ac:dyDescent="0.3">
      <c r="A31" s="89"/>
      <c r="B31" s="3" t="s">
        <v>10</v>
      </c>
      <c r="C31" s="44">
        <v>45040.878239500002</v>
      </c>
      <c r="D31" s="78">
        <f t="shared" si="0"/>
        <v>4977.0170454647505</v>
      </c>
      <c r="E31" s="53">
        <f t="shared" si="3"/>
        <v>9008.1756479000014</v>
      </c>
      <c r="F31" s="67">
        <f t="shared" si="4"/>
        <v>59026.070932864757</v>
      </c>
      <c r="G31" s="65"/>
      <c r="H31" s="24"/>
    </row>
    <row r="32" spans="1:8" x14ac:dyDescent="0.3">
      <c r="A32" s="35"/>
      <c r="B32" s="3" t="s">
        <v>16</v>
      </c>
      <c r="C32" s="44">
        <v>46337.391900250004</v>
      </c>
      <c r="D32" s="78">
        <f t="shared" si="0"/>
        <v>5120.2818049776251</v>
      </c>
      <c r="E32" s="53">
        <f t="shared" si="3"/>
        <v>9267.4783800500009</v>
      </c>
      <c r="F32" s="67">
        <f t="shared" si="4"/>
        <v>60725.15208527763</v>
      </c>
      <c r="G32" s="65"/>
      <c r="H32" s="21"/>
    </row>
    <row r="33" spans="1:8" x14ac:dyDescent="0.3">
      <c r="A33" s="36"/>
      <c r="B33" s="3" t="s">
        <v>25</v>
      </c>
      <c r="C33" s="44">
        <v>47673.123877500009</v>
      </c>
      <c r="D33" s="78">
        <f t="shared" si="0"/>
        <v>5267.8801884637514</v>
      </c>
      <c r="E33" s="53">
        <f t="shared" si="3"/>
        <v>9534.6247755000022</v>
      </c>
      <c r="F33" s="67">
        <f t="shared" si="4"/>
        <v>62475.62884146376</v>
      </c>
      <c r="G33" s="65"/>
      <c r="H33" s="39" t="s">
        <v>44</v>
      </c>
    </row>
    <row r="34" spans="1:8" ht="13.5" thickBot="1" x14ac:dyDescent="0.35">
      <c r="A34" s="36"/>
      <c r="B34" s="3" t="s">
        <v>26</v>
      </c>
      <c r="C34" s="45">
        <v>49048.409946250009</v>
      </c>
      <c r="D34" s="79">
        <f t="shared" si="0"/>
        <v>5419.8492990606264</v>
      </c>
      <c r="E34" s="54">
        <f t="shared" si="3"/>
        <v>9809.6819892500025</v>
      </c>
      <c r="F34" s="68">
        <f t="shared" si="4"/>
        <v>64277.94123456064</v>
      </c>
      <c r="G34" s="65"/>
      <c r="H34" s="22"/>
    </row>
    <row r="35" spans="1:8" ht="13" customHeight="1" x14ac:dyDescent="0.3">
      <c r="A35" s="34" t="s">
        <v>12</v>
      </c>
      <c r="B35" s="7" t="s">
        <v>3</v>
      </c>
      <c r="C35" s="87">
        <v>54716.664453000012</v>
      </c>
      <c r="D35" s="82">
        <f t="shared" si="0"/>
        <v>6046.1914220565013</v>
      </c>
      <c r="E35" s="76">
        <f t="shared" si="3"/>
        <v>10943.332890600002</v>
      </c>
      <c r="F35" s="77">
        <f t="shared" si="4"/>
        <v>71706.188765656523</v>
      </c>
      <c r="G35" s="65"/>
      <c r="H35" s="25" t="s">
        <v>40</v>
      </c>
    </row>
    <row r="36" spans="1:8" x14ac:dyDescent="0.3">
      <c r="A36" s="89" t="s">
        <v>13</v>
      </c>
      <c r="B36" s="3" t="s">
        <v>5</v>
      </c>
      <c r="C36" s="44">
        <v>56303.692678749998</v>
      </c>
      <c r="D36" s="83">
        <f t="shared" si="0"/>
        <v>6221.5580410018747</v>
      </c>
      <c r="E36" s="55">
        <f t="shared" si="3"/>
        <v>11260.738535750001</v>
      </c>
      <c r="F36" s="67">
        <f t="shared" si="4"/>
        <v>73785.989255501874</v>
      </c>
      <c r="G36" s="65"/>
      <c r="H36" s="24" t="s">
        <v>33</v>
      </c>
    </row>
    <row r="37" spans="1:8" ht="14.25" customHeight="1" x14ac:dyDescent="0.3">
      <c r="A37" s="36"/>
      <c r="B37" s="3" t="s">
        <v>6</v>
      </c>
      <c r="C37" s="44">
        <v>57938.466684999999</v>
      </c>
      <c r="D37" s="78">
        <f t="shared" si="0"/>
        <v>6402.2005686925004</v>
      </c>
      <c r="E37" s="53">
        <f t="shared" si="3"/>
        <v>11587.693337000001</v>
      </c>
      <c r="F37" s="67">
        <f t="shared" si="4"/>
        <v>75928.360590692508</v>
      </c>
      <c r="G37" s="65"/>
      <c r="H37" s="106" t="s">
        <v>0</v>
      </c>
    </row>
    <row r="38" spans="1:8" ht="12.75" customHeight="1" x14ac:dyDescent="0.3">
      <c r="A38" s="36"/>
      <c r="B38" s="3" t="s">
        <v>7</v>
      </c>
      <c r="C38" s="45">
        <v>59622.024423499999</v>
      </c>
      <c r="D38" s="79">
        <f t="shared" si="0"/>
        <v>6588.2336987967501</v>
      </c>
      <c r="E38" s="54">
        <f t="shared" si="3"/>
        <v>11924.404884700001</v>
      </c>
      <c r="F38" s="68">
        <f t="shared" si="4"/>
        <v>78134.663006996736</v>
      </c>
      <c r="G38" s="65"/>
      <c r="H38" s="103"/>
    </row>
    <row r="39" spans="1:8" ht="13" customHeight="1" x14ac:dyDescent="0.3">
      <c r="A39" s="34" t="s">
        <v>14</v>
      </c>
      <c r="B39" s="7" t="s">
        <v>3</v>
      </c>
      <c r="C39" s="87">
        <v>66558.655968749998</v>
      </c>
      <c r="D39" s="78">
        <f t="shared" si="0"/>
        <v>7354.7314845468745</v>
      </c>
      <c r="E39" s="53">
        <f t="shared" si="3"/>
        <v>13311.73119375</v>
      </c>
      <c r="F39" s="67">
        <f t="shared" si="4"/>
        <v>87225.118647046882</v>
      </c>
      <c r="G39" s="65"/>
      <c r="H39" s="25" t="s">
        <v>41</v>
      </c>
    </row>
    <row r="40" spans="1:8" x14ac:dyDescent="0.3">
      <c r="A40" s="89" t="s">
        <v>15</v>
      </c>
      <c r="B40" s="3" t="s">
        <v>5</v>
      </c>
      <c r="C40" s="44">
        <v>68500.663693000024</v>
      </c>
      <c r="D40" s="78">
        <f t="shared" si="0"/>
        <v>7569.3233380765023</v>
      </c>
      <c r="E40" s="53">
        <f t="shared" si="3"/>
        <v>13700.132738600005</v>
      </c>
      <c r="F40" s="67">
        <f t="shared" si="4"/>
        <v>89770.11976967653</v>
      </c>
      <c r="G40" s="65"/>
      <c r="H40" s="24" t="s">
        <v>34</v>
      </c>
    </row>
    <row r="41" spans="1:8" x14ac:dyDescent="0.3">
      <c r="A41" s="89"/>
      <c r="B41" s="3" t="s">
        <v>6</v>
      </c>
      <c r="C41" s="44">
        <v>69423.402798750001</v>
      </c>
      <c r="D41" s="78">
        <f t="shared" si="0"/>
        <v>7671.2860092618748</v>
      </c>
      <c r="E41" s="53">
        <f t="shared" si="3"/>
        <v>13884.680559750001</v>
      </c>
      <c r="F41" s="67">
        <f t="shared" si="4"/>
        <v>90979.369367761887</v>
      </c>
      <c r="G41" s="65"/>
      <c r="H41" s="24" t="s">
        <v>35</v>
      </c>
    </row>
    <row r="42" spans="1:8" ht="13.5" thickBot="1" x14ac:dyDescent="0.35">
      <c r="A42" s="37"/>
      <c r="B42" s="38" t="s">
        <v>7</v>
      </c>
      <c r="C42" s="46">
        <v>71428.725579749997</v>
      </c>
      <c r="D42" s="84">
        <f t="shared" si="0"/>
        <v>7892.8741765623745</v>
      </c>
      <c r="E42" s="56">
        <f>C42*20%</f>
        <v>14285.74511595</v>
      </c>
      <c r="F42" s="69">
        <f t="shared" si="4"/>
        <v>93607.344872262373</v>
      </c>
      <c r="G42" s="65"/>
      <c r="H42" s="61" t="s">
        <v>0</v>
      </c>
    </row>
    <row r="43" spans="1:8" ht="12.75" customHeight="1" x14ac:dyDescent="0.3">
      <c r="A43" s="18"/>
      <c r="H43"/>
    </row>
    <row r="44" spans="1:8" ht="12.75" customHeight="1" x14ac:dyDescent="0.3">
      <c r="A44" s="18" t="s">
        <v>59</v>
      </c>
      <c r="H44"/>
    </row>
    <row r="45" spans="1:8" ht="12.75" customHeight="1" x14ac:dyDescent="0.3">
      <c r="A45" s="18"/>
      <c r="H45"/>
    </row>
    <row r="46" spans="1:8" ht="13.5" customHeight="1" x14ac:dyDescent="0.3">
      <c r="A46" s="28" t="s">
        <v>43</v>
      </c>
      <c r="H46" s="16"/>
    </row>
    <row r="47" spans="1:8" ht="15" customHeight="1" x14ac:dyDescent="0.25">
      <c r="A47" s="126" t="s">
        <v>50</v>
      </c>
      <c r="B47" s="126"/>
      <c r="C47" s="126"/>
      <c r="D47" s="126"/>
      <c r="E47" s="126"/>
      <c r="F47" s="126"/>
      <c r="G47" s="126"/>
      <c r="H47" s="126"/>
    </row>
    <row r="48" spans="1:8" s="71" customFormat="1" ht="15" customHeight="1" x14ac:dyDescent="0.25">
      <c r="A48" s="70"/>
      <c r="B48" s="70"/>
      <c r="C48" s="70"/>
      <c r="D48" s="70"/>
      <c r="E48" s="70"/>
      <c r="F48" s="70"/>
      <c r="G48" s="70"/>
      <c r="H48" s="70"/>
    </row>
    <row r="49" spans="1:8" ht="12.75" customHeight="1" x14ac:dyDescent="0.25">
      <c r="A49" s="115" t="s">
        <v>1</v>
      </c>
      <c r="B49" s="115"/>
      <c r="C49" s="115"/>
      <c r="D49" s="115"/>
      <c r="E49" s="115"/>
      <c r="F49" s="115"/>
      <c r="G49" s="115"/>
      <c r="H49" s="115"/>
    </row>
    <row r="50" spans="1:8" ht="12.75" customHeight="1" x14ac:dyDescent="0.25">
      <c r="A50" s="102"/>
      <c r="B50" s="102"/>
      <c r="C50" s="102"/>
      <c r="D50" s="102"/>
      <c r="E50" s="102"/>
      <c r="F50" s="102"/>
      <c r="G50" s="72"/>
      <c r="H50" s="102"/>
    </row>
    <row r="51" spans="1:8" ht="42.75" customHeight="1" x14ac:dyDescent="0.25">
      <c r="A51" s="116" t="s">
        <v>74</v>
      </c>
      <c r="B51" s="116"/>
      <c r="C51" s="116"/>
      <c r="D51" s="116"/>
      <c r="E51" s="116"/>
      <c r="F51" s="116"/>
      <c r="G51" s="116"/>
      <c r="H51" s="116"/>
    </row>
    <row r="52" spans="1:8" ht="12.75" customHeight="1" x14ac:dyDescent="0.3">
      <c r="A52" s="17"/>
      <c r="B52" s="12"/>
      <c r="C52" s="47"/>
      <c r="D52" s="47"/>
      <c r="E52" s="47"/>
      <c r="F52" s="47"/>
      <c r="G52" s="66"/>
      <c r="H52" s="5"/>
    </row>
    <row r="53" spans="1:8" ht="12.75" customHeight="1" x14ac:dyDescent="0.3"/>
    <row r="54" spans="1:8" ht="12.75" customHeight="1" x14ac:dyDescent="0.3"/>
    <row r="57" spans="1:8" ht="14" x14ac:dyDescent="0.3">
      <c r="A57" s="100" t="s">
        <v>55</v>
      </c>
    </row>
    <row r="58" spans="1:8" x14ac:dyDescent="0.3">
      <c r="A58"/>
    </row>
    <row r="59" spans="1:8" ht="35" x14ac:dyDescent="0.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BreakPreview" zoomScale="68" zoomScaleNormal="77" zoomScaleSheetLayoutView="68" workbookViewId="0">
      <pane xSplit="3" ySplit="7" topLeftCell="D8" activePane="bottomRight" state="frozen"/>
      <selection pane="topRight" activeCell="D1" sqref="D1"/>
      <selection pane="bottomLeft" activeCell="A8" sqref="A8"/>
      <selection pane="bottomRight" activeCell="D9" sqref="D9"/>
    </sheetView>
  </sheetViews>
  <sheetFormatPr defaultColWidth="8.81640625" defaultRowHeight="13" x14ac:dyDescent="0.3"/>
  <cols>
    <col min="1" max="1" width="32.453125" style="1" customWidth="1"/>
    <col min="2" max="2" width="8.81640625" style="1"/>
    <col min="3" max="3" width="10.36328125" style="42" customWidth="1"/>
    <col min="4" max="4" width="12.81640625" style="43" customWidth="1"/>
    <col min="5" max="5" width="13.54296875" style="43" customWidth="1"/>
    <col min="6" max="6" width="11.90625" style="43" customWidth="1"/>
    <col min="7" max="7" width="5.08984375" style="73" customWidth="1"/>
    <col min="8" max="8" width="106.1796875" style="15" customWidth="1"/>
    <col min="9" max="9" width="1.81640625" customWidth="1"/>
    <col min="10" max="10" width="13.453125" bestFit="1" customWidth="1"/>
  </cols>
  <sheetData>
    <row r="1" spans="1:10" ht="17.5" x14ac:dyDescent="0.35">
      <c r="A1" s="6" t="s">
        <v>65</v>
      </c>
      <c r="H1" s="13"/>
    </row>
    <row r="2" spans="1:10" ht="18" thickBot="1" x14ac:dyDescent="0.4">
      <c r="A2" s="40" t="s">
        <v>64</v>
      </c>
      <c r="H2" s="13"/>
    </row>
    <row r="3" spans="1:10" ht="46.5" customHeight="1" thickBot="1" x14ac:dyDescent="0.4">
      <c r="A3" s="49"/>
      <c r="B3" s="50"/>
      <c r="C3" s="117" t="s">
        <v>67</v>
      </c>
      <c r="D3" s="118"/>
      <c r="E3" s="118"/>
      <c r="F3" s="119"/>
      <c r="G3" s="74"/>
      <c r="H3" s="13"/>
    </row>
    <row r="4" spans="1:10" ht="100.5" customHeight="1" thickBot="1" x14ac:dyDescent="0.4">
      <c r="A4" s="51"/>
      <c r="B4" s="90"/>
      <c r="C4" s="57" t="s">
        <v>46</v>
      </c>
      <c r="D4" s="58" t="s">
        <v>45</v>
      </c>
      <c r="E4" s="58" t="s">
        <v>45</v>
      </c>
      <c r="F4" s="59" t="s">
        <v>23</v>
      </c>
      <c r="G4" s="62"/>
      <c r="H4" s="60" t="s">
        <v>53</v>
      </c>
      <c r="I4" s="4"/>
      <c r="J4" s="4"/>
    </row>
    <row r="5" spans="1:10" ht="16.5" customHeight="1" thickBot="1" x14ac:dyDescent="0.35">
      <c r="A5" s="107" t="s">
        <v>17</v>
      </c>
      <c r="B5" s="108"/>
      <c r="C5" s="8" t="s">
        <v>18</v>
      </c>
      <c r="D5" s="52" t="s">
        <v>19</v>
      </c>
      <c r="E5" s="52" t="s">
        <v>19</v>
      </c>
      <c r="F5" s="85" t="s">
        <v>20</v>
      </c>
      <c r="G5" s="63"/>
      <c r="H5" s="14"/>
    </row>
    <row r="6" spans="1:10" ht="20.5" customHeight="1" x14ac:dyDescent="0.35">
      <c r="A6" s="48" t="s">
        <v>22</v>
      </c>
      <c r="B6" s="109"/>
      <c r="C6" s="120" t="s">
        <v>21</v>
      </c>
      <c r="D6" s="122" t="s">
        <v>73</v>
      </c>
      <c r="E6" s="122" t="s">
        <v>47</v>
      </c>
      <c r="F6" s="124" t="s">
        <v>2</v>
      </c>
      <c r="G6" s="64"/>
      <c r="H6" s="27" t="s">
        <v>42</v>
      </c>
    </row>
    <row r="7" spans="1:10" s="5" customFormat="1" ht="42" customHeight="1" thickBot="1" x14ac:dyDescent="0.4">
      <c r="A7" s="29"/>
      <c r="B7" s="110"/>
      <c r="C7" s="121"/>
      <c r="D7" s="123"/>
      <c r="E7" s="123"/>
      <c r="F7" s="125"/>
      <c r="G7" s="64"/>
      <c r="H7" s="26" t="s">
        <v>49</v>
      </c>
    </row>
    <row r="8" spans="1:10" s="9" customFormat="1" x14ac:dyDescent="0.3">
      <c r="A8" s="30" t="s">
        <v>28</v>
      </c>
      <c r="B8" s="10" t="s">
        <v>3</v>
      </c>
      <c r="C8" s="75">
        <v>23061.014102179859</v>
      </c>
      <c r="D8" s="78">
        <f t="shared" ref="D8:D42" si="0">C8*0.1105</f>
        <v>2548.2420582908744</v>
      </c>
      <c r="E8" s="53">
        <f t="shared" ref="E8" si="1">C8*20%</f>
        <v>4612.2028204359722</v>
      </c>
      <c r="F8" s="67">
        <f t="shared" ref="F8" si="2">C8+D8+E8</f>
        <v>30221.458980906704</v>
      </c>
      <c r="G8" s="65"/>
      <c r="H8" s="19" t="s">
        <v>37</v>
      </c>
      <c r="J8" s="41"/>
    </row>
    <row r="9" spans="1:10" s="9" customFormat="1" x14ac:dyDescent="0.3">
      <c r="A9" s="80"/>
      <c r="B9" s="10" t="s">
        <v>5</v>
      </c>
      <c r="C9" s="44">
        <v>24056.411627531732</v>
      </c>
      <c r="D9" s="78">
        <f t="shared" si="0"/>
        <v>2658.2334848422565</v>
      </c>
      <c r="E9" s="53">
        <f>C9*20%</f>
        <v>4811.2823255063468</v>
      </c>
      <c r="F9" s="67">
        <f>C9+D9+E9</f>
        <v>31525.927437880338</v>
      </c>
      <c r="G9" s="65"/>
      <c r="H9" s="81"/>
      <c r="J9" s="41"/>
    </row>
    <row r="10" spans="1:10" s="9" customFormat="1" x14ac:dyDescent="0.3">
      <c r="A10" s="80"/>
      <c r="B10" s="10" t="s">
        <v>6</v>
      </c>
      <c r="C10" s="44">
        <v>25142.64862971977</v>
      </c>
      <c r="D10" s="78">
        <f t="shared" si="0"/>
        <v>2778.2626735840345</v>
      </c>
      <c r="E10" s="53">
        <f>C10*20%</f>
        <v>5028.529725943954</v>
      </c>
      <c r="F10" s="67">
        <f>C10+D10+E10</f>
        <v>32949.441029247755</v>
      </c>
      <c r="G10" s="65"/>
      <c r="H10" s="81"/>
      <c r="J10" s="41"/>
    </row>
    <row r="11" spans="1:10" s="9" customFormat="1" ht="12.75" customHeight="1" x14ac:dyDescent="0.3">
      <c r="A11" s="31" t="s">
        <v>4</v>
      </c>
      <c r="B11" s="10" t="s">
        <v>7</v>
      </c>
      <c r="C11" s="44">
        <v>25865.364781401793</v>
      </c>
      <c r="D11" s="78">
        <f t="shared" si="0"/>
        <v>2858.1228083448982</v>
      </c>
      <c r="E11" s="53">
        <f t="shared" ref="E11:E41" si="3">C11*20%</f>
        <v>5173.072956280359</v>
      </c>
      <c r="F11" s="67">
        <f t="shared" ref="F11:F42" si="4">C11+D11+E11</f>
        <v>33896.560546027053</v>
      </c>
      <c r="G11" s="65"/>
      <c r="H11" s="103"/>
      <c r="J11" s="41"/>
    </row>
    <row r="12" spans="1:10" s="9" customFormat="1" ht="12.75" customHeight="1" x14ac:dyDescent="0.3">
      <c r="A12" s="32"/>
      <c r="B12" s="10" t="s">
        <v>8</v>
      </c>
      <c r="C12" s="44">
        <v>26608.789275190469</v>
      </c>
      <c r="D12" s="78">
        <f t="shared" si="0"/>
        <v>2940.2712149085469</v>
      </c>
      <c r="E12" s="53">
        <f t="shared" si="3"/>
        <v>5321.757855038094</v>
      </c>
      <c r="F12" s="67">
        <f>C12+D12+E12</f>
        <v>34870.818345137108</v>
      </c>
      <c r="G12" s="65"/>
      <c r="H12" s="103" t="s">
        <v>38</v>
      </c>
      <c r="J12" s="41"/>
    </row>
    <row r="13" spans="1:10" s="9" customFormat="1" ht="12.75" customHeight="1" x14ac:dyDescent="0.3">
      <c r="A13" s="32"/>
      <c r="B13" s="10" t="s">
        <v>9</v>
      </c>
      <c r="C13" s="44">
        <v>27374.308886252657</v>
      </c>
      <c r="D13" s="78">
        <f t="shared" si="0"/>
        <v>3024.8611319309184</v>
      </c>
      <c r="E13" s="53">
        <f t="shared" si="3"/>
        <v>5474.8617772505313</v>
      </c>
      <c r="F13" s="67">
        <f t="shared" si="4"/>
        <v>35874.031795434108</v>
      </c>
      <c r="G13" s="65"/>
      <c r="H13" s="103"/>
      <c r="J13" s="41"/>
    </row>
    <row r="14" spans="1:10" s="9" customFormat="1" ht="12.75" customHeight="1" x14ac:dyDescent="0.3">
      <c r="A14" s="32"/>
      <c r="B14" s="10" t="s">
        <v>10</v>
      </c>
      <c r="C14" s="44">
        <v>27766.57557868501</v>
      </c>
      <c r="D14" s="78">
        <f t="shared" si="0"/>
        <v>3068.2066014446937</v>
      </c>
      <c r="E14" s="53">
        <f t="shared" si="3"/>
        <v>5553.3151157370021</v>
      </c>
      <c r="F14" s="67">
        <f t="shared" si="4"/>
        <v>36388.097295866704</v>
      </c>
      <c r="G14" s="65"/>
      <c r="H14" s="103"/>
      <c r="J14" s="41"/>
    </row>
    <row r="15" spans="1:10" s="9" customFormat="1" ht="12.75" customHeight="1" x14ac:dyDescent="0.3">
      <c r="A15" s="32"/>
      <c r="B15" s="10" t="s">
        <v>16</v>
      </c>
      <c r="C15" s="44">
        <v>28568.658012713324</v>
      </c>
      <c r="D15" s="78">
        <f t="shared" si="0"/>
        <v>3156.8367104048225</v>
      </c>
      <c r="E15" s="53">
        <f t="shared" si="3"/>
        <v>5713.7316025426653</v>
      </c>
      <c r="F15" s="67">
        <f t="shared" si="4"/>
        <v>37439.226325660813</v>
      </c>
      <c r="G15" s="65"/>
      <c r="H15" s="104" t="s">
        <v>0</v>
      </c>
      <c r="J15" s="41"/>
    </row>
    <row r="16" spans="1:10" s="9" customFormat="1" ht="12.75" customHeight="1" x14ac:dyDescent="0.3">
      <c r="A16" s="32"/>
      <c r="B16" s="10" t="s">
        <v>25</v>
      </c>
      <c r="C16" s="44">
        <v>29392.620305756496</v>
      </c>
      <c r="D16" s="78">
        <f t="shared" si="0"/>
        <v>3247.8845437860928</v>
      </c>
      <c r="E16" s="53">
        <f t="shared" si="3"/>
        <v>5878.5240611513</v>
      </c>
      <c r="F16" s="67">
        <f t="shared" si="4"/>
        <v>38519.028910693887</v>
      </c>
      <c r="G16" s="65"/>
      <c r="H16" s="104"/>
      <c r="J16" s="41"/>
    </row>
    <row r="17" spans="1:10" s="9" customFormat="1" ht="12.75" customHeight="1" x14ac:dyDescent="0.3">
      <c r="A17" s="32"/>
      <c r="B17" s="10" t="s">
        <v>26</v>
      </c>
      <c r="C17" s="44">
        <v>30242.352053104398</v>
      </c>
      <c r="D17" s="78">
        <f t="shared" si="0"/>
        <v>3341.7799018680362</v>
      </c>
      <c r="E17" s="53">
        <f t="shared" si="3"/>
        <v>6048.4704106208801</v>
      </c>
      <c r="F17" s="67">
        <f t="shared" si="4"/>
        <v>39632.602365593317</v>
      </c>
      <c r="G17" s="65"/>
      <c r="H17" s="20" t="s">
        <v>36</v>
      </c>
      <c r="J17" s="41"/>
    </row>
    <row r="18" spans="1:10" s="9" customFormat="1" ht="12.75" customHeight="1" x14ac:dyDescent="0.3">
      <c r="A18" s="32"/>
      <c r="B18" s="10" t="s">
        <v>27</v>
      </c>
      <c r="C18" s="44">
        <v>31119.527339313161</v>
      </c>
      <c r="D18" s="78">
        <f t="shared" si="0"/>
        <v>3438.7077709941045</v>
      </c>
      <c r="E18" s="53">
        <f t="shared" si="3"/>
        <v>6223.9054678626326</v>
      </c>
      <c r="F18" s="67">
        <f t="shared" si="4"/>
        <v>40782.1405781699</v>
      </c>
      <c r="G18" s="65"/>
      <c r="H18" s="105" t="s">
        <v>48</v>
      </c>
      <c r="J18" s="41"/>
    </row>
    <row r="19" spans="1:10" s="9" customFormat="1" ht="12.75" customHeight="1" x14ac:dyDescent="0.3">
      <c r="A19" s="32"/>
      <c r="B19" s="10" t="s">
        <v>29</v>
      </c>
      <c r="C19" s="44">
        <v>31701.041034321956</v>
      </c>
      <c r="D19" s="78">
        <f t="shared" si="0"/>
        <v>3502.9650342925761</v>
      </c>
      <c r="E19" s="53">
        <f t="shared" si="3"/>
        <v>6340.2082068643913</v>
      </c>
      <c r="F19" s="67">
        <f t="shared" si="4"/>
        <v>41544.214275478924</v>
      </c>
      <c r="G19" s="65"/>
      <c r="H19" s="105"/>
      <c r="J19" s="41"/>
    </row>
    <row r="20" spans="1:10" s="9" customFormat="1" ht="12.75" customHeight="1" x14ac:dyDescent="0.3">
      <c r="A20" s="32"/>
      <c r="B20" s="10" t="s">
        <v>30</v>
      </c>
      <c r="C20" s="44">
        <v>32596.105070472229</v>
      </c>
      <c r="D20" s="78">
        <f t="shared" si="0"/>
        <v>3601.8696102871813</v>
      </c>
      <c r="E20" s="53">
        <f t="shared" si="3"/>
        <v>6519.2210140944462</v>
      </c>
      <c r="F20" s="67">
        <f t="shared" si="4"/>
        <v>42717.195694853857</v>
      </c>
      <c r="G20" s="65"/>
      <c r="H20" s="104"/>
      <c r="J20" s="41"/>
    </row>
    <row r="21" spans="1:10" s="9" customFormat="1" ht="12.75" customHeight="1" x14ac:dyDescent="0.3">
      <c r="A21" s="32"/>
      <c r="B21" s="10" t="s">
        <v>31</v>
      </c>
      <c r="C21" s="44">
        <v>33351.507149070007</v>
      </c>
      <c r="D21" s="78">
        <f t="shared" si="0"/>
        <v>3685.3415399722358</v>
      </c>
      <c r="E21" s="53">
        <f t="shared" si="3"/>
        <v>6670.3014298140015</v>
      </c>
      <c r="F21" s="67">
        <f t="shared" si="4"/>
        <v>43707.150118856247</v>
      </c>
      <c r="G21" s="65"/>
      <c r="H21" s="104"/>
      <c r="J21" s="41"/>
    </row>
    <row r="22" spans="1:10" s="9" customFormat="1" ht="12.75" customHeight="1" x14ac:dyDescent="0.3">
      <c r="A22" s="32"/>
      <c r="B22" s="10" t="s">
        <v>32</v>
      </c>
      <c r="C22" s="44">
        <v>33966.618115155004</v>
      </c>
      <c r="D22" s="78">
        <f t="shared" si="0"/>
        <v>3753.3113017246278</v>
      </c>
      <c r="E22" s="53">
        <f t="shared" si="3"/>
        <v>6793.3236230310013</v>
      </c>
      <c r="F22" s="67">
        <f t="shared" si="4"/>
        <v>44513.253039910633</v>
      </c>
      <c r="G22" s="65"/>
      <c r="H22" s="104"/>
      <c r="J22" s="41"/>
    </row>
    <row r="23" spans="1:10" s="9" customFormat="1" ht="12.75" customHeight="1" x14ac:dyDescent="0.3">
      <c r="A23" s="32"/>
      <c r="B23" s="10" t="s">
        <v>51</v>
      </c>
      <c r="C23" s="44">
        <v>34930.044929504998</v>
      </c>
      <c r="D23" s="78">
        <f t="shared" si="0"/>
        <v>3859.7699647103022</v>
      </c>
      <c r="E23" s="53">
        <f t="shared" si="3"/>
        <v>6986.0089859010004</v>
      </c>
      <c r="F23" s="67">
        <f t="shared" si="4"/>
        <v>45775.823880116295</v>
      </c>
      <c r="G23" s="65"/>
      <c r="H23" s="104"/>
      <c r="J23" s="41"/>
    </row>
    <row r="24" spans="1:10" s="9" customFormat="1" ht="12.75" customHeight="1" x14ac:dyDescent="0.3">
      <c r="A24" s="33"/>
      <c r="B24" s="11" t="s">
        <v>52</v>
      </c>
      <c r="C24" s="45">
        <v>35922.056935050008</v>
      </c>
      <c r="D24" s="79">
        <f t="shared" si="0"/>
        <v>3969.3872913230261</v>
      </c>
      <c r="E24" s="54">
        <f t="shared" si="3"/>
        <v>7184.4113870100018</v>
      </c>
      <c r="F24" s="68">
        <f t="shared" si="4"/>
        <v>47075.855613383035</v>
      </c>
      <c r="G24" s="65"/>
      <c r="H24" s="22"/>
      <c r="J24" s="41"/>
    </row>
    <row r="25" spans="1:10" ht="12" customHeight="1" x14ac:dyDescent="0.3">
      <c r="A25" s="34" t="s">
        <v>24</v>
      </c>
      <c r="B25" s="3" t="s">
        <v>3</v>
      </c>
      <c r="C25" s="87">
        <v>38631.657900354759</v>
      </c>
      <c r="D25" s="78">
        <f t="shared" si="0"/>
        <v>4268.7981979892011</v>
      </c>
      <c r="E25" s="53">
        <f t="shared" si="3"/>
        <v>7726.3315800709524</v>
      </c>
      <c r="F25" s="67">
        <f t="shared" si="4"/>
        <v>50626.787678414912</v>
      </c>
      <c r="G25" s="65"/>
      <c r="H25" s="23" t="s">
        <v>39</v>
      </c>
      <c r="J25" s="41"/>
    </row>
    <row r="26" spans="1:10" ht="12" customHeight="1" x14ac:dyDescent="0.3">
      <c r="A26" s="35"/>
      <c r="B26" s="3" t="s">
        <v>5</v>
      </c>
      <c r="C26" s="44">
        <v>39185.744671969507</v>
      </c>
      <c r="D26" s="78">
        <f t="shared" si="0"/>
        <v>4330.0247862526303</v>
      </c>
      <c r="E26" s="53">
        <f t="shared" si="3"/>
        <v>7837.148934393902</v>
      </c>
      <c r="F26" s="67">
        <f t="shared" si="4"/>
        <v>51352.91839261604</v>
      </c>
      <c r="G26" s="65"/>
      <c r="H26" s="86"/>
      <c r="J26" s="41"/>
    </row>
    <row r="27" spans="1:10" ht="12" customHeight="1" x14ac:dyDescent="0.3">
      <c r="A27" s="35"/>
      <c r="B27" s="3" t="s">
        <v>6</v>
      </c>
      <c r="C27" s="44">
        <v>41025.042918750005</v>
      </c>
      <c r="D27" s="78">
        <f t="shared" si="0"/>
        <v>4533.2672425218752</v>
      </c>
      <c r="E27" s="53">
        <f t="shared" si="3"/>
        <v>8205.008583750001</v>
      </c>
      <c r="F27" s="67">
        <f t="shared" si="4"/>
        <v>53763.318745021883</v>
      </c>
      <c r="G27" s="65"/>
      <c r="H27" s="86"/>
      <c r="J27" s="41"/>
    </row>
    <row r="28" spans="1:10" x14ac:dyDescent="0.3">
      <c r="A28" s="88" t="s">
        <v>11</v>
      </c>
      <c r="B28" s="3" t="s">
        <v>7</v>
      </c>
      <c r="C28" s="44">
        <v>42200.211890099999</v>
      </c>
      <c r="D28" s="78">
        <f t="shared" si="0"/>
        <v>4663.1234138560503</v>
      </c>
      <c r="E28" s="53">
        <f t="shared" si="3"/>
        <v>8440.0423780199999</v>
      </c>
      <c r="F28" s="67">
        <f t="shared" si="4"/>
        <v>55303.377681976046</v>
      </c>
      <c r="G28" s="65"/>
      <c r="H28" s="21"/>
      <c r="J28" s="41"/>
    </row>
    <row r="29" spans="1:10" x14ac:dyDescent="0.3">
      <c r="A29" s="89"/>
      <c r="B29" s="2" t="s">
        <v>8</v>
      </c>
      <c r="C29" s="44">
        <v>43410.318317354999</v>
      </c>
      <c r="D29" s="78">
        <f t="shared" si="0"/>
        <v>4796.8401740677273</v>
      </c>
      <c r="E29" s="53">
        <f t="shared" si="3"/>
        <v>8682.0636634710008</v>
      </c>
      <c r="F29" s="67">
        <f t="shared" si="4"/>
        <v>56889.22215489373</v>
      </c>
      <c r="G29" s="65"/>
      <c r="H29" s="103" t="s">
        <v>0</v>
      </c>
      <c r="J29" s="41"/>
    </row>
    <row r="30" spans="1:10" x14ac:dyDescent="0.3">
      <c r="A30" s="89"/>
      <c r="B30" s="3" t="s">
        <v>9</v>
      </c>
      <c r="C30" s="44">
        <v>44657.479622085011</v>
      </c>
      <c r="D30" s="78">
        <f t="shared" si="0"/>
        <v>4934.6514982403942</v>
      </c>
      <c r="E30" s="53">
        <f t="shared" si="3"/>
        <v>8931.4959244170022</v>
      </c>
      <c r="F30" s="67">
        <f t="shared" si="4"/>
        <v>58523.62704474241</v>
      </c>
      <c r="G30" s="65"/>
      <c r="H30" s="103"/>
      <c r="J30" s="41"/>
    </row>
    <row r="31" spans="1:10" x14ac:dyDescent="0.3">
      <c r="A31" s="89"/>
      <c r="B31" s="3" t="s">
        <v>10</v>
      </c>
      <c r="C31" s="44">
        <v>45941.695804290001</v>
      </c>
      <c r="D31" s="78">
        <f t="shared" si="0"/>
        <v>5076.5573863740447</v>
      </c>
      <c r="E31" s="53">
        <f t="shared" si="3"/>
        <v>9188.3391608580005</v>
      </c>
      <c r="F31" s="67">
        <f t="shared" si="4"/>
        <v>60206.592351522042</v>
      </c>
      <c r="G31" s="65"/>
      <c r="H31" s="24"/>
      <c r="J31" s="41"/>
    </row>
    <row r="32" spans="1:10" x14ac:dyDescent="0.3">
      <c r="A32" s="35"/>
      <c r="B32" s="3" t="s">
        <v>16</v>
      </c>
      <c r="C32" s="44">
        <v>47264.139738255006</v>
      </c>
      <c r="D32" s="78">
        <f t="shared" si="0"/>
        <v>5222.6874410771779</v>
      </c>
      <c r="E32" s="53">
        <f t="shared" si="3"/>
        <v>9452.8279476510015</v>
      </c>
      <c r="F32" s="67">
        <f t="shared" si="4"/>
        <v>61939.655126983183</v>
      </c>
      <c r="G32" s="65"/>
      <c r="H32" s="21"/>
      <c r="J32" s="41"/>
    </row>
    <row r="33" spans="1:10" x14ac:dyDescent="0.3">
      <c r="A33" s="36"/>
      <c r="B33" s="3" t="s">
        <v>25</v>
      </c>
      <c r="C33" s="44">
        <v>48626.586355050007</v>
      </c>
      <c r="D33" s="78">
        <f t="shared" si="0"/>
        <v>5373.2377922330261</v>
      </c>
      <c r="E33" s="53">
        <f t="shared" si="3"/>
        <v>9725.3172710100025</v>
      </c>
      <c r="F33" s="67">
        <f t="shared" si="4"/>
        <v>63725.141418293038</v>
      </c>
      <c r="G33" s="65"/>
      <c r="H33" s="39" t="s">
        <v>44</v>
      </c>
      <c r="J33" s="41"/>
    </row>
    <row r="34" spans="1:10" ht="13.5" thickBot="1" x14ac:dyDescent="0.35">
      <c r="A34" s="36"/>
      <c r="B34" s="3" t="s">
        <v>26</v>
      </c>
      <c r="C34" s="45">
        <v>50029.378145175011</v>
      </c>
      <c r="D34" s="79">
        <f t="shared" si="0"/>
        <v>5528.2462850418387</v>
      </c>
      <c r="E34" s="54">
        <f t="shared" si="3"/>
        <v>10005.875629035003</v>
      </c>
      <c r="F34" s="68">
        <f t="shared" si="4"/>
        <v>65563.500059251848</v>
      </c>
      <c r="G34" s="65"/>
      <c r="H34" s="22"/>
      <c r="J34" s="41"/>
    </row>
    <row r="35" spans="1:10" ht="13" customHeight="1" x14ac:dyDescent="0.3">
      <c r="A35" s="34" t="s">
        <v>12</v>
      </c>
      <c r="B35" s="7" t="s">
        <v>3</v>
      </c>
      <c r="C35" s="87">
        <v>55810.997742060012</v>
      </c>
      <c r="D35" s="82">
        <f t="shared" si="0"/>
        <v>6167.1152504976317</v>
      </c>
      <c r="E35" s="76">
        <f t="shared" si="3"/>
        <v>11162.199548412003</v>
      </c>
      <c r="F35" s="77">
        <f t="shared" si="4"/>
        <v>73140.312540969651</v>
      </c>
      <c r="G35" s="65"/>
      <c r="H35" s="25" t="s">
        <v>40</v>
      </c>
      <c r="J35" s="41"/>
    </row>
    <row r="36" spans="1:10" x14ac:dyDescent="0.3">
      <c r="A36" s="89" t="s">
        <v>13</v>
      </c>
      <c r="B36" s="3" t="s">
        <v>5</v>
      </c>
      <c r="C36" s="44">
        <v>57429.766532324997</v>
      </c>
      <c r="D36" s="83">
        <f t="shared" si="0"/>
        <v>6345.9892018219125</v>
      </c>
      <c r="E36" s="55">
        <f t="shared" si="3"/>
        <v>11485.953306465</v>
      </c>
      <c r="F36" s="67">
        <f t="shared" si="4"/>
        <v>75261.70904061191</v>
      </c>
      <c r="G36" s="65"/>
      <c r="H36" s="24" t="s">
        <v>33</v>
      </c>
      <c r="J36" s="41"/>
    </row>
    <row r="37" spans="1:10" ht="14.25" customHeight="1" x14ac:dyDescent="0.3">
      <c r="A37" s="36"/>
      <c r="B37" s="3" t="s">
        <v>6</v>
      </c>
      <c r="C37" s="44">
        <v>59097.236018700001</v>
      </c>
      <c r="D37" s="78">
        <f t="shared" si="0"/>
        <v>6530.24458006635</v>
      </c>
      <c r="E37" s="53">
        <f t="shared" si="3"/>
        <v>11819.447203740001</v>
      </c>
      <c r="F37" s="67">
        <f t="shared" si="4"/>
        <v>77446.927802506354</v>
      </c>
      <c r="G37" s="65"/>
      <c r="H37" s="106" t="s">
        <v>0</v>
      </c>
      <c r="J37" s="41"/>
    </row>
    <row r="38" spans="1:10" ht="12.75" customHeight="1" x14ac:dyDescent="0.3">
      <c r="A38" s="36"/>
      <c r="B38" s="3" t="s">
        <v>7</v>
      </c>
      <c r="C38" s="45">
        <v>60814.464911969997</v>
      </c>
      <c r="D38" s="79">
        <f t="shared" si="0"/>
        <v>6719.9983727726849</v>
      </c>
      <c r="E38" s="54">
        <f t="shared" si="3"/>
        <v>12162.892982394</v>
      </c>
      <c r="F38" s="68">
        <f t="shared" si="4"/>
        <v>79697.356267136682</v>
      </c>
      <c r="G38" s="65"/>
      <c r="H38" s="103"/>
      <c r="J38" s="41"/>
    </row>
    <row r="39" spans="1:10" ht="13" customHeight="1" x14ac:dyDescent="0.3">
      <c r="A39" s="34" t="s">
        <v>14</v>
      </c>
      <c r="B39" s="7" t="s">
        <v>3</v>
      </c>
      <c r="C39" s="87">
        <v>67889.829088125</v>
      </c>
      <c r="D39" s="78">
        <f t="shared" si="0"/>
        <v>7501.8261142378124</v>
      </c>
      <c r="E39" s="53">
        <f t="shared" si="3"/>
        <v>13577.965817625001</v>
      </c>
      <c r="F39" s="67">
        <f t="shared" si="4"/>
        <v>88969.621019987826</v>
      </c>
      <c r="G39" s="65"/>
      <c r="H39" s="25" t="s">
        <v>41</v>
      </c>
      <c r="J39" s="41"/>
    </row>
    <row r="40" spans="1:10" x14ac:dyDescent="0.3">
      <c r="A40" s="89" t="s">
        <v>15</v>
      </c>
      <c r="B40" s="3" t="s">
        <v>5</v>
      </c>
      <c r="C40" s="44">
        <v>69870.676966860032</v>
      </c>
      <c r="D40" s="78">
        <f t="shared" si="0"/>
        <v>7720.709804838034</v>
      </c>
      <c r="E40" s="53">
        <f t="shared" si="3"/>
        <v>13974.135393372007</v>
      </c>
      <c r="F40" s="67">
        <f t="shared" si="4"/>
        <v>91565.52216507007</v>
      </c>
      <c r="G40" s="65"/>
      <c r="H40" s="24" t="s">
        <v>34</v>
      </c>
      <c r="J40" s="41"/>
    </row>
    <row r="41" spans="1:10" x14ac:dyDescent="0.3">
      <c r="A41" s="89"/>
      <c r="B41" s="3" t="s">
        <v>6</v>
      </c>
      <c r="C41" s="44">
        <v>70811.870854724999</v>
      </c>
      <c r="D41" s="78">
        <f t="shared" si="0"/>
        <v>7824.7117294471127</v>
      </c>
      <c r="E41" s="53">
        <f t="shared" si="3"/>
        <v>14162.374170945001</v>
      </c>
      <c r="F41" s="67">
        <f t="shared" si="4"/>
        <v>92798.956755117106</v>
      </c>
      <c r="G41" s="65"/>
      <c r="H41" s="24" t="s">
        <v>35</v>
      </c>
      <c r="J41" s="41"/>
    </row>
    <row r="42" spans="1:10" ht="13.5" thickBot="1" x14ac:dyDescent="0.35">
      <c r="A42" s="37"/>
      <c r="B42" s="38" t="s">
        <v>7</v>
      </c>
      <c r="C42" s="46">
        <v>72857.300091344994</v>
      </c>
      <c r="D42" s="84">
        <f t="shared" si="0"/>
        <v>8050.7316600936219</v>
      </c>
      <c r="E42" s="56">
        <f>C42*20%</f>
        <v>14571.460018268999</v>
      </c>
      <c r="F42" s="69">
        <f t="shared" si="4"/>
        <v>95479.491769707616</v>
      </c>
      <c r="G42" s="65"/>
      <c r="H42" s="61" t="s">
        <v>0</v>
      </c>
      <c r="J42" s="41"/>
    </row>
    <row r="43" spans="1:10" ht="12.75" customHeight="1" x14ac:dyDescent="0.3">
      <c r="A43" s="18"/>
      <c r="H43"/>
      <c r="J43" s="41"/>
    </row>
    <row r="44" spans="1:10" ht="12.75" customHeight="1" x14ac:dyDescent="0.3">
      <c r="A44" s="18" t="s">
        <v>59</v>
      </c>
      <c r="H44"/>
    </row>
    <row r="45" spans="1:10" ht="12.75" customHeight="1" x14ac:dyDescent="0.3">
      <c r="A45" s="18"/>
      <c r="H45"/>
    </row>
    <row r="46" spans="1:10" ht="13.5" customHeight="1" x14ac:dyDescent="0.3">
      <c r="A46" s="28" t="s">
        <v>43</v>
      </c>
      <c r="H46" s="16"/>
    </row>
    <row r="47" spans="1:10" ht="15" customHeight="1" x14ac:dyDescent="0.25">
      <c r="A47" s="126" t="s">
        <v>50</v>
      </c>
      <c r="B47" s="126"/>
      <c r="C47" s="126"/>
      <c r="D47" s="126"/>
      <c r="E47" s="126"/>
      <c r="F47" s="126"/>
      <c r="G47" s="126"/>
      <c r="H47" s="126"/>
    </row>
    <row r="48" spans="1:10" s="71" customFormat="1" ht="15" customHeight="1" x14ac:dyDescent="0.25">
      <c r="A48" s="70"/>
      <c r="B48" s="70"/>
      <c r="C48" s="70"/>
      <c r="D48" s="70"/>
      <c r="E48" s="70"/>
      <c r="F48" s="70"/>
      <c r="G48" s="70"/>
      <c r="H48" s="70"/>
    </row>
    <row r="49" spans="1:8" ht="12.75" customHeight="1" x14ac:dyDescent="0.25">
      <c r="A49" s="115" t="s">
        <v>1</v>
      </c>
      <c r="B49" s="115"/>
      <c r="C49" s="115"/>
      <c r="D49" s="115"/>
      <c r="E49" s="115"/>
      <c r="F49" s="115"/>
      <c r="G49" s="115"/>
      <c r="H49" s="115"/>
    </row>
    <row r="50" spans="1:8" ht="12.75" customHeight="1" x14ac:dyDescent="0.25">
      <c r="A50" s="102"/>
      <c r="B50" s="102"/>
      <c r="C50" s="102"/>
      <c r="D50" s="102"/>
      <c r="E50" s="102"/>
      <c r="F50" s="102"/>
      <c r="G50" s="72"/>
      <c r="H50" s="102"/>
    </row>
    <row r="51" spans="1:8" ht="42.75" customHeight="1" x14ac:dyDescent="0.25">
      <c r="A51" s="116" t="s">
        <v>74</v>
      </c>
      <c r="B51" s="116"/>
      <c r="C51" s="116"/>
      <c r="D51" s="116"/>
      <c r="E51" s="116"/>
      <c r="F51" s="116"/>
      <c r="G51" s="116"/>
      <c r="H51" s="116"/>
    </row>
    <row r="52" spans="1:8" ht="12.75" customHeight="1" x14ac:dyDescent="0.3">
      <c r="A52" s="17"/>
      <c r="B52" s="12"/>
      <c r="C52" s="47"/>
      <c r="D52" s="47"/>
      <c r="E52" s="47"/>
      <c r="F52" s="47"/>
      <c r="G52" s="66"/>
      <c r="H52" s="5"/>
    </row>
    <row r="53" spans="1:8" ht="12.75" customHeight="1" x14ac:dyDescent="0.3"/>
    <row r="54" spans="1:8" ht="12.75" customHeight="1" x14ac:dyDescent="0.3"/>
    <row r="57" spans="1:8" ht="14" x14ac:dyDescent="0.3">
      <c r="A57" s="100" t="s">
        <v>55</v>
      </c>
    </row>
    <row r="58" spans="1:8" x14ac:dyDescent="0.3">
      <c r="A58"/>
    </row>
    <row r="59" spans="1:8" ht="35" x14ac:dyDescent="0.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Guidelines</vt:lpstr>
      <vt:lpstr>IUA Scales 1.1.18</vt:lpstr>
      <vt:lpstr>IUA Scales 1.10.18</vt:lpstr>
      <vt:lpstr>IUA Scales 1.01.19</vt:lpstr>
      <vt:lpstr>IUA Scales 1.09.19</vt:lpstr>
      <vt:lpstr>IUA Scales 1.01.20</vt:lpstr>
      <vt:lpstr>IUA Scales 1.10.20</vt:lpstr>
      <vt:lpstr>Guidelines!Print_Area</vt:lpstr>
      <vt:lpstr>'IUA Scales 1.01.19'!Print_Area</vt:lpstr>
      <vt:lpstr>'IUA Scales 1.01.20'!Print_Area</vt:lpstr>
      <vt:lpstr>'IUA Scales 1.09.19'!Print_Area</vt:lpstr>
      <vt:lpstr>'IUA Scales 1.1.18'!Print_Area</vt:lpstr>
      <vt:lpstr>'IUA Scales 1.10.18'!Print_Area</vt:lpstr>
      <vt:lpstr>'IUA Scales 1.10.20'!Print_Area</vt:lpstr>
    </vt:vector>
  </TitlesOfParts>
  <Company>NUI, Galway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Amullany</dc:creator>
  <cp:lastModifiedBy>AMullany</cp:lastModifiedBy>
  <cp:lastPrinted>2012-06-21T16:22:47Z</cp:lastPrinted>
  <dcterms:created xsi:type="dcterms:W3CDTF">2001-06-18T14:54:02Z</dcterms:created>
  <dcterms:modified xsi:type="dcterms:W3CDTF">2019-05-13T11:20:02Z</dcterms:modified>
</cp:coreProperties>
</file>